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esktop\FINANCIJSKI IZVJEŠTAJI\2024\31.12.2024\"/>
    </mc:Choice>
  </mc:AlternateContent>
  <xr:revisionPtr revIDLastSave="0" documentId="13_ncr:1_{DF874688-C37E-4789-AA45-6639580D60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E302" i="9" s="1"/>
  <c r="B302" i="9" s="1"/>
  <c r="G302" i="9"/>
  <c r="F302" i="9"/>
  <c r="H301" i="9"/>
  <c r="G301" i="9"/>
  <c r="E301" i="9" s="1"/>
  <c r="B301" i="9" s="1"/>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s="1"/>
  <c r="B270" i="9" s="1"/>
  <c r="E270" i="9"/>
  <c r="M269" i="9"/>
  <c r="L269" i="9"/>
  <c r="F269" i="9" s="1"/>
  <c r="B269" i="9" s="1"/>
  <c r="E269" i="9"/>
  <c r="M268" i="9"/>
  <c r="F268" i="9" s="1"/>
  <c r="L268" i="9"/>
  <c r="E268" i="9"/>
  <c r="B268" i="9" s="1"/>
  <c r="M267" i="9"/>
  <c r="L267" i="9"/>
  <c r="F267" i="9"/>
  <c r="E267" i="9"/>
  <c r="M266" i="9"/>
  <c r="L266" i="9"/>
  <c r="F266" i="9" s="1"/>
  <c r="B266" i="9" s="1"/>
  <c r="E266" i="9"/>
  <c r="M265" i="9"/>
  <c r="L265" i="9"/>
  <c r="E265" i="9"/>
  <c r="M264" i="9"/>
  <c r="F264" i="9" s="1"/>
  <c r="L264" i="9"/>
  <c r="E264" i="9"/>
  <c r="M263" i="9"/>
  <c r="L263" i="9"/>
  <c r="F263" i="9"/>
  <c r="E263" i="9"/>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E257" i="9"/>
  <c r="M256" i="9"/>
  <c r="L256" i="9"/>
  <c r="F256" i="9" s="1"/>
  <c r="E256" i="9"/>
  <c r="M255" i="9"/>
  <c r="L255" i="9"/>
  <c r="F255" i="9"/>
  <c r="E255" i="9"/>
  <c r="M254" i="9"/>
  <c r="L254" i="9"/>
  <c r="F254" i="9" s="1"/>
  <c r="B254" i="9" s="1"/>
  <c r="E254" i="9"/>
  <c r="M253" i="9"/>
  <c r="L253" i="9"/>
  <c r="F253" i="9" s="1"/>
  <c r="B253" i="9" s="1"/>
  <c r="E253" i="9"/>
  <c r="M252" i="9"/>
  <c r="L252" i="9"/>
  <c r="F252" i="9" s="1"/>
  <c r="E252" i="9"/>
  <c r="B252" i="9" s="1"/>
  <c r="M251" i="9"/>
  <c r="L251" i="9"/>
  <c r="F251" i="9"/>
  <c r="E251" i="9"/>
  <c r="B251" i="9" s="1"/>
  <c r="M250" i="9"/>
  <c r="L250" i="9"/>
  <c r="F250" i="9" s="1"/>
  <c r="B250" i="9" s="1"/>
  <c r="E250" i="9"/>
  <c r="M249" i="9"/>
  <c r="L249" i="9"/>
  <c r="E249" i="9"/>
  <c r="M248" i="9"/>
  <c r="L248" i="9"/>
  <c r="F248" i="9" s="1"/>
  <c r="E248" i="9"/>
  <c r="M247" i="9"/>
  <c r="L247" i="9"/>
  <c r="F247" i="9"/>
  <c r="E247" i="9"/>
  <c r="M246" i="9"/>
  <c r="L246" i="9"/>
  <c r="F246" i="9" s="1"/>
  <c r="B246" i="9" s="1"/>
  <c r="E246" i="9"/>
  <c r="M245" i="9"/>
  <c r="L245" i="9"/>
  <c r="F245" i="9" s="1"/>
  <c r="B245" i="9" s="1"/>
  <c r="E245" i="9"/>
  <c r="M244" i="9"/>
  <c r="L244" i="9"/>
  <c r="F244" i="9" s="1"/>
  <c r="E244" i="9"/>
  <c r="B244" i="9" s="1"/>
  <c r="M243" i="9"/>
  <c r="L243" i="9"/>
  <c r="F243" i="9"/>
  <c r="E243" i="9"/>
  <c r="B243" i="9" s="1"/>
  <c r="M242" i="9"/>
  <c r="L242" i="9"/>
  <c r="F242" i="9" s="1"/>
  <c r="B242" i="9" s="1"/>
  <c r="E242" i="9"/>
  <c r="M241" i="9"/>
  <c r="L241" i="9"/>
  <c r="E241" i="9"/>
  <c r="M240" i="9"/>
  <c r="L240" i="9"/>
  <c r="F240" i="9" s="1"/>
  <c r="E240" i="9"/>
  <c r="M239" i="9"/>
  <c r="L239" i="9"/>
  <c r="F239" i="9"/>
  <c r="E239" i="9"/>
  <c r="M238" i="9"/>
  <c r="L238" i="9"/>
  <c r="F238" i="9" s="1"/>
  <c r="B238" i="9" s="1"/>
  <c r="E238" i="9"/>
  <c r="M237" i="9"/>
  <c r="L237" i="9"/>
  <c r="F237" i="9" s="1"/>
  <c r="B237" i="9" s="1"/>
  <c r="E237" i="9"/>
  <c r="M236" i="9"/>
  <c r="L236" i="9"/>
  <c r="F236" i="9" s="1"/>
  <c r="E236" i="9"/>
  <c r="M235" i="9"/>
  <c r="L235" i="9"/>
  <c r="F235" i="9"/>
  <c r="B235" i="9" s="1"/>
  <c r="E235" i="9"/>
  <c r="M234" i="9"/>
  <c r="L234" i="9"/>
  <c r="F234" i="9" s="1"/>
  <c r="E234" i="9"/>
  <c r="B234" i="9" s="1"/>
  <c r="M233" i="9"/>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F226" i="9" s="1"/>
  <c r="B226" i="9" s="1"/>
  <c r="E226" i="9"/>
  <c r="M225" i="9"/>
  <c r="L225" i="9"/>
  <c r="E225" i="9"/>
  <c r="M224" i="9"/>
  <c r="L224" i="9"/>
  <c r="F224" i="9" s="1"/>
  <c r="E224" i="9"/>
  <c r="B224" i="9" s="1"/>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E119" i="9" s="1"/>
  <c r="B119" i="9" s="1"/>
  <c r="F119" i="9"/>
  <c r="H118" i="9"/>
  <c r="E118" i="9" s="1"/>
  <c r="G118" i="9"/>
  <c r="F118" i="9"/>
  <c r="B118" i="9"/>
  <c r="H117" i="9"/>
  <c r="G117" i="9"/>
  <c r="F117" i="9"/>
  <c r="E117" i="9"/>
  <c r="B117" i="9" s="1"/>
  <c r="H116" i="9"/>
  <c r="G116" i="9"/>
  <c r="E116" i="9" s="1"/>
  <c r="F116" i="9"/>
  <c r="H115" i="9"/>
  <c r="G115" i="9"/>
  <c r="F115" i="9"/>
  <c r="H114" i="9"/>
  <c r="E114" i="9" s="1"/>
  <c r="B114" i="9" s="1"/>
  <c r="G114" i="9"/>
  <c r="F114" i="9"/>
  <c r="H113" i="9"/>
  <c r="G113" i="9"/>
  <c r="F113" i="9"/>
  <c r="E113" i="9"/>
  <c r="B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H46" i="9"/>
  <c r="G46" i="9"/>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F35" i="9"/>
  <c r="H34" i="9"/>
  <c r="G34" i="9"/>
  <c r="E34" i="9" s="1"/>
  <c r="B34" i="9" s="1"/>
  <c r="F34" i="9"/>
  <c r="H33" i="9"/>
  <c r="G33" i="9"/>
  <c r="F33" i="9"/>
  <c r="H32" i="9"/>
  <c r="G32" i="9"/>
  <c r="F32" i="9"/>
  <c r="H31" i="9"/>
  <c r="G31" i="9"/>
  <c r="E31" i="9" s="1"/>
  <c r="B31" i="9" s="1"/>
  <c r="F31" i="9"/>
  <c r="H30" i="9"/>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I3" i="9"/>
  <c r="H3" i="9"/>
  <c r="G3" i="9"/>
  <c r="D101" i="8"/>
  <c r="D95" i="8"/>
  <c r="D90" i="8"/>
  <c r="D85" i="8"/>
  <c r="D80" i="8"/>
  <c r="D75" i="8"/>
  <c r="D70" i="8"/>
  <c r="D65" i="8"/>
  <c r="D60" i="8"/>
  <c r="D55" i="8"/>
  <c r="C1530" i="1" s="1"/>
  <c r="D50" i="8"/>
  <c r="D44" i="8"/>
  <c r="C1519" i="1" s="1"/>
  <c r="H1519" i="1" s="1"/>
  <c r="D36" i="8"/>
  <c r="D26" i="8"/>
  <c r="D24" i="8" s="1"/>
  <c r="C1499" i="1" s="1"/>
  <c r="D18" i="8"/>
  <c r="D6" i="8" s="1"/>
  <c r="C1481" i="1" s="1"/>
  <c r="D8" i="8"/>
  <c r="E44" i="7"/>
  <c r="D44" i="7"/>
  <c r="E39" i="7"/>
  <c r="D39" i="7"/>
  <c r="E38" i="7"/>
  <c r="D38" i="7"/>
  <c r="E30" i="7"/>
  <c r="D30" i="7"/>
  <c r="E23" i="7"/>
  <c r="D23" i="7"/>
  <c r="D22" i="7" s="1"/>
  <c r="E14" i="7"/>
  <c r="D14" i="7"/>
  <c r="E7" i="7"/>
  <c r="E6" i="7" s="1"/>
  <c r="D1437" i="1" s="1"/>
  <c r="D7" i="7"/>
  <c r="D6"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E78"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1034" i="1" s="1"/>
  <c r="D56" i="5"/>
  <c r="F56" i="5" s="1"/>
  <c r="F55" i="5"/>
  <c r="F54" i="5"/>
  <c r="F53" i="5"/>
  <c r="F52" i="5"/>
  <c r="E52" i="5"/>
  <c r="D1030" i="1" s="1"/>
  <c r="D52" i="5"/>
  <c r="F51" i="5"/>
  <c r="F50" i="5"/>
  <c r="F49" i="5"/>
  <c r="F48" i="5"/>
  <c r="F47" i="5"/>
  <c r="F46" i="5"/>
  <c r="E45" i="5"/>
  <c r="D1023" i="1" s="1"/>
  <c r="H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D263" i="4" s="1"/>
  <c r="F263" i="4" s="1"/>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F162" i="4"/>
  <c r="F161" i="4"/>
  <c r="F160" i="4"/>
  <c r="E159" i="4"/>
  <c r="F159" i="4" s="1"/>
  <c r="D159" i="4"/>
  <c r="F158" i="4"/>
  <c r="F157" i="4"/>
  <c r="F156" i="4"/>
  <c r="F155" i="4"/>
  <c r="F154" i="4"/>
  <c r="E153" i="4"/>
  <c r="F153" i="4" s="1"/>
  <c r="D153" i="4"/>
  <c r="E152"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E133" i="4"/>
  <c r="F133" i="4" s="1"/>
  <c r="D133"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H32" i="3"/>
  <c r="G32" i="3"/>
  <c r="B32" i="3"/>
  <c r="H31" i="3"/>
  <c r="G31" i="3"/>
  <c r="B31" i="3"/>
  <c r="H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H1529" i="1"/>
  <c r="G1529" i="1"/>
  <c r="C1529" i="1"/>
  <c r="H1528" i="1"/>
  <c r="G1528" i="1"/>
  <c r="C1528" i="1"/>
  <c r="G1527" i="1"/>
  <c r="C1527" i="1"/>
  <c r="H1527" i="1" s="1"/>
  <c r="C1526" i="1"/>
  <c r="H1525" i="1"/>
  <c r="G1525" i="1"/>
  <c r="C1525" i="1"/>
  <c r="G1523" i="1"/>
  <c r="C1523" i="1"/>
  <c r="H1523" i="1" s="1"/>
  <c r="C1522" i="1"/>
  <c r="C1521" i="1"/>
  <c r="G1521" i="1" s="1"/>
  <c r="C1520" i="1"/>
  <c r="G1520" i="1" s="1"/>
  <c r="H1516" i="1"/>
  <c r="G1516" i="1"/>
  <c r="C1516" i="1"/>
  <c r="G1515" i="1"/>
  <c r="C1515" i="1"/>
  <c r="H1515" i="1" s="1"/>
  <c r="C1514" i="1"/>
  <c r="H1513" i="1"/>
  <c r="G1513" i="1"/>
  <c r="C1513" i="1"/>
  <c r="H1512" i="1"/>
  <c r="G1512" i="1"/>
  <c r="C1512" i="1"/>
  <c r="G1511" i="1"/>
  <c r="C1511" i="1"/>
  <c r="H1511" i="1" s="1"/>
  <c r="C1510" i="1"/>
  <c r="C1509" i="1"/>
  <c r="G1509" i="1" s="1"/>
  <c r="H1508" i="1"/>
  <c r="G1508" i="1"/>
  <c r="C1508" i="1"/>
  <c r="G1507" i="1"/>
  <c r="C1507" i="1"/>
  <c r="H1507" i="1" s="1"/>
  <c r="C1506" i="1"/>
  <c r="H1505" i="1"/>
  <c r="G1505" i="1"/>
  <c r="C1505" i="1"/>
  <c r="C1504" i="1"/>
  <c r="H1504" i="1" s="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C1492" i="1"/>
  <c r="G1492" i="1" s="1"/>
  <c r="C1491" i="1"/>
  <c r="H1491" i="1" s="1"/>
  <c r="C1490" i="1"/>
  <c r="H1489" i="1"/>
  <c r="C1489" i="1"/>
  <c r="G1489" i="1" s="1"/>
  <c r="H1488" i="1"/>
  <c r="G1488" i="1"/>
  <c r="C1488" i="1"/>
  <c r="G1487" i="1"/>
  <c r="C1487" i="1"/>
  <c r="H1487" i="1" s="1"/>
  <c r="C1486" i="1"/>
  <c r="H1485" i="1"/>
  <c r="C1485" i="1"/>
  <c r="G1485" i="1" s="1"/>
  <c r="C1484" i="1"/>
  <c r="H1484" i="1" s="1"/>
  <c r="C1483" i="1"/>
  <c r="H1483" i="1" s="1"/>
  <c r="C1482" i="1"/>
  <c r="H1480" i="1"/>
  <c r="G1480" i="1"/>
  <c r="C1480" i="1"/>
  <c r="D1479" i="1"/>
  <c r="C1479" i="1"/>
  <c r="G1478" i="1"/>
  <c r="I1478" i="1" s="1"/>
  <c r="D1478" i="1"/>
  <c r="J1478" i="1" s="1"/>
  <c r="C1478" i="1"/>
  <c r="H1478" i="1" s="1"/>
  <c r="D1477" i="1"/>
  <c r="C1477" i="1"/>
  <c r="G1476" i="1"/>
  <c r="D1476" i="1"/>
  <c r="J1476" i="1" s="1"/>
  <c r="C1476" i="1"/>
  <c r="H1476" i="1" s="1"/>
  <c r="C1475" i="1"/>
  <c r="D1474" i="1"/>
  <c r="C1474" i="1"/>
  <c r="G1473" i="1"/>
  <c r="D1473" i="1"/>
  <c r="J1473" i="1" s="1"/>
  <c r="C1473" i="1"/>
  <c r="H1473" i="1" s="1"/>
  <c r="D1472" i="1"/>
  <c r="C1472" i="1"/>
  <c r="G1471" i="1"/>
  <c r="I1471" i="1" s="1"/>
  <c r="D1471" i="1"/>
  <c r="J1471" i="1" s="1"/>
  <c r="C1471" i="1"/>
  <c r="H1471" i="1" s="1"/>
  <c r="G1470" i="1"/>
  <c r="D1470" i="1"/>
  <c r="C1470" i="1"/>
  <c r="H1470" i="1" s="1"/>
  <c r="C1469" i="1"/>
  <c r="D1468" i="1"/>
  <c r="C1468" i="1"/>
  <c r="G1467" i="1"/>
  <c r="D1467" i="1"/>
  <c r="J1467" i="1" s="1"/>
  <c r="C1467" i="1"/>
  <c r="H1467" i="1" s="1"/>
  <c r="D1466" i="1"/>
  <c r="C1466" i="1"/>
  <c r="G1465" i="1"/>
  <c r="D1465" i="1"/>
  <c r="J1465" i="1" s="1"/>
  <c r="C1465" i="1"/>
  <c r="D1464" i="1"/>
  <c r="C1464" i="1"/>
  <c r="G1463" i="1"/>
  <c r="D1463" i="1"/>
  <c r="J1463" i="1" s="1"/>
  <c r="C1463" i="1"/>
  <c r="D1462" i="1"/>
  <c r="C1462" i="1"/>
  <c r="D1461" i="1"/>
  <c r="C1461" i="1"/>
  <c r="G1460" i="1"/>
  <c r="D1460" i="1"/>
  <c r="J1460" i="1" s="1"/>
  <c r="C1460" i="1"/>
  <c r="D1459" i="1"/>
  <c r="C1459" i="1"/>
  <c r="G1458" i="1"/>
  <c r="D1458" i="1"/>
  <c r="J1458" i="1" s="1"/>
  <c r="C1458" i="1"/>
  <c r="D1457" i="1"/>
  <c r="C1457" i="1"/>
  <c r="G1456" i="1"/>
  <c r="D1456" i="1"/>
  <c r="J1456" i="1" s="1"/>
  <c r="C1456" i="1"/>
  <c r="D1455" i="1"/>
  <c r="C1455" i="1"/>
  <c r="C1454" i="1"/>
  <c r="C1453" i="1"/>
  <c r="G1452" i="1"/>
  <c r="D1452" i="1"/>
  <c r="J1452" i="1" s="1"/>
  <c r="C1452" i="1"/>
  <c r="D1451" i="1"/>
  <c r="C1451" i="1"/>
  <c r="G1450" i="1"/>
  <c r="D1450" i="1"/>
  <c r="J1450" i="1" s="1"/>
  <c r="C1450" i="1"/>
  <c r="D1449" i="1"/>
  <c r="C1449" i="1"/>
  <c r="G1448" i="1"/>
  <c r="D1448" i="1"/>
  <c r="J1448" i="1" s="1"/>
  <c r="C1448" i="1"/>
  <c r="D1447" i="1"/>
  <c r="C1447" i="1"/>
  <c r="G1446" i="1"/>
  <c r="D1446" i="1"/>
  <c r="J1446" i="1" s="1"/>
  <c r="C1446" i="1"/>
  <c r="H1445" i="1"/>
  <c r="G1445" i="1"/>
  <c r="D1445" i="1"/>
  <c r="C1445" i="1"/>
  <c r="J1445" i="1" s="1"/>
  <c r="J1444" i="1"/>
  <c r="D1444" i="1"/>
  <c r="C1444" i="1"/>
  <c r="H1443" i="1"/>
  <c r="G1443" i="1"/>
  <c r="I1443" i="1" s="1"/>
  <c r="D1443" i="1"/>
  <c r="C1443" i="1"/>
  <c r="J1443" i="1" s="1"/>
  <c r="D1442" i="1"/>
  <c r="J1442" i="1" s="1"/>
  <c r="C1442" i="1"/>
  <c r="H1441" i="1"/>
  <c r="G1441" i="1"/>
  <c r="I1441" i="1" s="1"/>
  <c r="D1441" i="1"/>
  <c r="C1441" i="1"/>
  <c r="J1441" i="1" s="1"/>
  <c r="D1440" i="1"/>
  <c r="J1440" i="1" s="1"/>
  <c r="C1440" i="1"/>
  <c r="H1440" i="1" s="1"/>
  <c r="D1439" i="1"/>
  <c r="C1439"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G1411" i="1"/>
  <c r="D1411" i="1"/>
  <c r="C1411" i="1"/>
  <c r="D1410" i="1"/>
  <c r="H1410" i="1" s="1"/>
  <c r="C1410" i="1"/>
  <c r="D1409" i="1"/>
  <c r="H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H1244" i="1"/>
  <c r="D1244" i="1"/>
  <c r="G1244" i="1" s="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D1237" i="1"/>
  <c r="H1237" i="1" s="1"/>
  <c r="C1237" i="1"/>
  <c r="C1236" i="1"/>
  <c r="C1235" i="1"/>
  <c r="H1234" i="1"/>
  <c r="G1234" i="1"/>
  <c r="D1234" i="1"/>
  <c r="C1234" i="1"/>
  <c r="H1233" i="1"/>
  <c r="G1233" i="1"/>
  <c r="D1233" i="1"/>
  <c r="C1233" i="1"/>
  <c r="D1232" i="1"/>
  <c r="H1232" i="1" s="1"/>
  <c r="C1232" i="1"/>
  <c r="H1231" i="1"/>
  <c r="G1231" i="1"/>
  <c r="D1231" i="1"/>
  <c r="C1231" i="1"/>
  <c r="H1230" i="1"/>
  <c r="G1230" i="1"/>
  <c r="D1230" i="1"/>
  <c r="C1230" i="1"/>
  <c r="D1229" i="1"/>
  <c r="H1229" i="1" s="1"/>
  <c r="C1229" i="1"/>
  <c r="H1228" i="1"/>
  <c r="G1228" i="1"/>
  <c r="D1228" i="1"/>
  <c r="C1228" i="1"/>
  <c r="D1227" i="1"/>
  <c r="H1227" i="1" s="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H1155" i="1"/>
  <c r="D1155" i="1"/>
  <c r="G1155" i="1" s="1"/>
  <c r="C1155" i="1"/>
  <c r="D1154" i="1"/>
  <c r="H1151" i="1"/>
  <c r="G1151" i="1"/>
  <c r="D1151" i="1"/>
  <c r="C1151" i="1"/>
  <c r="H1150" i="1"/>
  <c r="G1150" i="1"/>
  <c r="D1150" i="1"/>
  <c r="C1150" i="1"/>
  <c r="H1149" i="1"/>
  <c r="D1149" i="1"/>
  <c r="G1149" i="1" s="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G1141" i="1" s="1"/>
  <c r="C1141" i="1"/>
  <c r="H1140" i="1"/>
  <c r="G1140" i="1"/>
  <c r="D1140" i="1"/>
  <c r="C1140" i="1"/>
  <c r="H1139" i="1"/>
  <c r="G1139" i="1"/>
  <c r="D1139" i="1"/>
  <c r="C1139" i="1"/>
  <c r="H1138" i="1"/>
  <c r="G1138" i="1"/>
  <c r="D1138" i="1"/>
  <c r="C1138"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G1054"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C1034" i="1"/>
  <c r="H1033" i="1"/>
  <c r="D1033" i="1"/>
  <c r="G1033" i="1" s="1"/>
  <c r="C1033" i="1"/>
  <c r="D1032" i="1"/>
  <c r="H1032" i="1" s="1"/>
  <c r="C1032" i="1"/>
  <c r="H1031" i="1"/>
  <c r="G1031" i="1"/>
  <c r="D1031" i="1"/>
  <c r="C1031" i="1"/>
  <c r="C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H1015" i="1" s="1"/>
  <c r="C1015" i="1"/>
  <c r="D1014" i="1"/>
  <c r="H1014" i="1" s="1"/>
  <c r="C1014" i="1"/>
  <c r="D1013" i="1"/>
  <c r="H1013" i="1" s="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H1003" i="1"/>
  <c r="G1003" i="1"/>
  <c r="D1003" i="1"/>
  <c r="C1003" i="1"/>
  <c r="H1002" i="1"/>
  <c r="G1002" i="1"/>
  <c r="D1002" i="1"/>
  <c r="C1002" i="1"/>
  <c r="H1001" i="1"/>
  <c r="G1001" i="1"/>
  <c r="D1001" i="1"/>
  <c r="C1001" i="1"/>
  <c r="H1000" i="1"/>
  <c r="G1000" i="1"/>
  <c r="D1000" i="1"/>
  <c r="C1000" i="1"/>
  <c r="D999" i="1"/>
  <c r="H999" i="1" s="1"/>
  <c r="C999" i="1"/>
  <c r="D998" i="1"/>
  <c r="H998" i="1" s="1"/>
  <c r="C998" i="1"/>
  <c r="H997" i="1"/>
  <c r="D997" i="1"/>
  <c r="G997" i="1" s="1"/>
  <c r="C997" i="1"/>
  <c r="H996" i="1"/>
  <c r="D996" i="1"/>
  <c r="G996" i="1" s="1"/>
  <c r="C996" i="1"/>
  <c r="H995" i="1"/>
  <c r="G995" i="1"/>
  <c r="D995" i="1"/>
  <c r="C995" i="1"/>
  <c r="H994" i="1"/>
  <c r="G994" i="1"/>
  <c r="D994" i="1"/>
  <c r="C994" i="1"/>
  <c r="D993" i="1"/>
  <c r="H993" i="1" s="1"/>
  <c r="C993" i="1"/>
  <c r="H992" i="1"/>
  <c r="G992" i="1"/>
  <c r="D992" i="1"/>
  <c r="C992" i="1"/>
  <c r="D991" i="1"/>
  <c r="H991" i="1" s="1"/>
  <c r="C991" i="1"/>
  <c r="H989" i="1"/>
  <c r="G989" i="1"/>
  <c r="D989" i="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D645" i="1"/>
  <c r="H645" i="1" s="1"/>
  <c r="C645" i="1"/>
  <c r="D644" i="1"/>
  <c r="H644" i="1" s="1"/>
  <c r="C644" i="1"/>
  <c r="D643" i="1"/>
  <c r="H643" i="1" s="1"/>
  <c r="C643" i="1"/>
  <c r="D642" i="1"/>
  <c r="H642" i="1" s="1"/>
  <c r="C642" i="1"/>
  <c r="H641" i="1"/>
  <c r="G641" i="1"/>
  <c r="D641" i="1"/>
  <c r="C641"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D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5" i="1"/>
  <c r="C413" i="1"/>
  <c r="C412" i="1"/>
  <c r="C411" i="1"/>
  <c r="H406" i="1"/>
  <c r="G406" i="1"/>
  <c r="D406" i="1"/>
  <c r="C406" i="1"/>
  <c r="G405"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G374" i="1" s="1"/>
  <c r="C374" i="1"/>
  <c r="H373" i="1"/>
  <c r="G373" i="1"/>
  <c r="D373" i="1"/>
  <c r="C373" i="1"/>
  <c r="H372" i="1"/>
  <c r="G372" i="1"/>
  <c r="D372" i="1"/>
  <c r="C372" i="1"/>
  <c r="D371" i="1"/>
  <c r="G371" i="1" s="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D359" i="1"/>
  <c r="D358" i="1"/>
  <c r="G357" i="1"/>
  <c r="D357" i="1"/>
  <c r="H357" i="1" s="1"/>
  <c r="C357" i="1"/>
  <c r="D356" i="1"/>
  <c r="H356" i="1" s="1"/>
  <c r="C356" i="1"/>
  <c r="D355" i="1"/>
  <c r="H355" i="1" s="1"/>
  <c r="C355" i="1"/>
  <c r="D354" i="1"/>
  <c r="H354" i="1" s="1"/>
  <c r="C354" i="1"/>
  <c r="G353" i="1"/>
  <c r="D353" i="1"/>
  <c r="H353" i="1" s="1"/>
  <c r="C353" i="1"/>
  <c r="D352" i="1"/>
  <c r="H352" i="1" s="1"/>
  <c r="C352" i="1"/>
  <c r="D351" i="1"/>
  <c r="H350" i="1"/>
  <c r="D350" i="1"/>
  <c r="C350" i="1"/>
  <c r="G350" i="1" s="1"/>
  <c r="D349" i="1"/>
  <c r="H349" i="1" s="1"/>
  <c r="C349" i="1"/>
  <c r="D348" i="1"/>
  <c r="C348" i="1"/>
  <c r="G348" i="1" s="1"/>
  <c r="D347" i="1"/>
  <c r="C347" i="1"/>
  <c r="D346" i="1"/>
  <c r="D344" i="1"/>
  <c r="C344" i="1"/>
  <c r="G344" i="1" s="1"/>
  <c r="D343" i="1"/>
  <c r="C343" i="1"/>
  <c r="H342" i="1"/>
  <c r="D342" i="1"/>
  <c r="C342" i="1"/>
  <c r="G342" i="1" s="1"/>
  <c r="D341" i="1"/>
  <c r="H341" i="1" s="1"/>
  <c r="C341" i="1"/>
  <c r="D340" i="1"/>
  <c r="C340" i="1"/>
  <c r="G340" i="1" s="1"/>
  <c r="D339" i="1"/>
  <c r="C339" i="1"/>
  <c r="H338" i="1"/>
  <c r="D338" i="1"/>
  <c r="C338" i="1"/>
  <c r="G338" i="1" s="1"/>
  <c r="D337" i="1"/>
  <c r="H337" i="1" s="1"/>
  <c r="C337" i="1"/>
  <c r="D336" i="1"/>
  <c r="C336" i="1"/>
  <c r="G336" i="1" s="1"/>
  <c r="D335" i="1"/>
  <c r="C335" i="1"/>
  <c r="H334" i="1"/>
  <c r="D334" i="1"/>
  <c r="C334" i="1"/>
  <c r="G334" i="1" s="1"/>
  <c r="D333" i="1"/>
  <c r="H333" i="1" s="1"/>
  <c r="C333" i="1"/>
  <c r="D332" i="1"/>
  <c r="C332" i="1"/>
  <c r="G332" i="1" s="1"/>
  <c r="D331" i="1"/>
  <c r="C331" i="1"/>
  <c r="H330" i="1"/>
  <c r="D330" i="1"/>
  <c r="C330" i="1"/>
  <c r="G330" i="1" s="1"/>
  <c r="D329" i="1"/>
  <c r="H329" i="1" s="1"/>
  <c r="C329" i="1"/>
  <c r="D328" i="1"/>
  <c r="C328" i="1"/>
  <c r="G328" i="1" s="1"/>
  <c r="D327" i="1"/>
  <c r="C327" i="1"/>
  <c r="H326" i="1"/>
  <c r="D326" i="1"/>
  <c r="C326" i="1"/>
  <c r="G326" i="1" s="1"/>
  <c r="D325" i="1"/>
  <c r="H325" i="1" s="1"/>
  <c r="C325" i="1"/>
  <c r="D324" i="1"/>
  <c r="C324" i="1"/>
  <c r="G324" i="1" s="1"/>
  <c r="D323" i="1"/>
  <c r="C323" i="1"/>
  <c r="H322" i="1"/>
  <c r="D322" i="1"/>
  <c r="C322" i="1"/>
  <c r="G322" i="1" s="1"/>
  <c r="D321" i="1"/>
  <c r="H321" i="1" s="1"/>
  <c r="C321" i="1"/>
  <c r="D320" i="1"/>
  <c r="C320" i="1"/>
  <c r="G320" i="1" s="1"/>
  <c r="D319" i="1"/>
  <c r="C319" i="1"/>
  <c r="H318" i="1"/>
  <c r="D318" i="1"/>
  <c r="C318" i="1"/>
  <c r="G318" i="1" s="1"/>
  <c r="D317" i="1"/>
  <c r="H317" i="1" s="1"/>
  <c r="C317" i="1"/>
  <c r="D316" i="1"/>
  <c r="C316" i="1"/>
  <c r="G316" i="1" s="1"/>
  <c r="D315" i="1"/>
  <c r="C315" i="1"/>
  <c r="H314" i="1"/>
  <c r="D314" i="1"/>
  <c r="C314" i="1"/>
  <c r="G314" i="1" s="1"/>
  <c r="D313" i="1"/>
  <c r="H313" i="1" s="1"/>
  <c r="C313" i="1"/>
  <c r="D312" i="1"/>
  <c r="C312" i="1"/>
  <c r="G312" i="1" s="1"/>
  <c r="D311" i="1"/>
  <c r="C311" i="1"/>
  <c r="H310" i="1"/>
  <c r="D310" i="1"/>
  <c r="C310" i="1"/>
  <c r="G310" i="1" s="1"/>
  <c r="D309" i="1"/>
  <c r="H309" i="1" s="1"/>
  <c r="C309" i="1"/>
  <c r="D308" i="1"/>
  <c r="C308" i="1"/>
  <c r="G308" i="1" s="1"/>
  <c r="D307" i="1"/>
  <c r="C307" i="1"/>
  <c r="D306" i="1"/>
  <c r="D305" i="1"/>
  <c r="H305" i="1" s="1"/>
  <c r="C305" i="1"/>
  <c r="D304" i="1"/>
  <c r="C304" i="1"/>
  <c r="G304" i="1" s="1"/>
  <c r="D303" i="1"/>
  <c r="C303" i="1"/>
  <c r="H302" i="1"/>
  <c r="D302" i="1"/>
  <c r="C302" i="1"/>
  <c r="G302" i="1" s="1"/>
  <c r="D301" i="1"/>
  <c r="H301" i="1" s="1"/>
  <c r="C301" i="1"/>
  <c r="D300" i="1"/>
  <c r="C300" i="1"/>
  <c r="G300" i="1" s="1"/>
  <c r="D299" i="1"/>
  <c r="C299" i="1"/>
  <c r="H298" i="1"/>
  <c r="D298" i="1"/>
  <c r="C298" i="1"/>
  <c r="G298" i="1" s="1"/>
  <c r="D297" i="1"/>
  <c r="H297" i="1" s="1"/>
  <c r="C297" i="1"/>
  <c r="D296" i="1"/>
  <c r="C296" i="1"/>
  <c r="G296" i="1" s="1"/>
  <c r="D295" i="1"/>
  <c r="C295" i="1"/>
  <c r="D294" i="1"/>
  <c r="D293" i="1"/>
  <c r="D292" i="1"/>
  <c r="C292" i="1"/>
  <c r="D291" i="1"/>
  <c r="C291" i="1"/>
  <c r="D290" i="1"/>
  <c r="H290" i="1" s="1"/>
  <c r="C290" i="1"/>
  <c r="G290" i="1" s="1"/>
  <c r="D289" i="1"/>
  <c r="H289" i="1" s="1"/>
  <c r="C289" i="1"/>
  <c r="D288" i="1"/>
  <c r="C288" i="1"/>
  <c r="G288" i="1" s="1"/>
  <c r="D284" i="1"/>
  <c r="C284" i="1"/>
  <c r="G284" i="1" s="1"/>
  <c r="D283" i="1"/>
  <c r="C283" i="1"/>
  <c r="H282" i="1"/>
  <c r="D282" i="1"/>
  <c r="C282" i="1"/>
  <c r="G282" i="1" s="1"/>
  <c r="D281" i="1"/>
  <c r="H281" i="1" s="1"/>
  <c r="C281" i="1"/>
  <c r="D280" i="1"/>
  <c r="C280" i="1"/>
  <c r="G280" i="1" s="1"/>
  <c r="D279" i="1"/>
  <c r="C279" i="1"/>
  <c r="H278" i="1"/>
  <c r="D278" i="1"/>
  <c r="C278" i="1"/>
  <c r="G278" i="1" s="1"/>
  <c r="D277" i="1"/>
  <c r="H277" i="1" s="1"/>
  <c r="C277" i="1"/>
  <c r="D276" i="1"/>
  <c r="C276" i="1"/>
  <c r="G276" i="1" s="1"/>
  <c r="D275" i="1"/>
  <c r="C275" i="1"/>
  <c r="H274" i="1"/>
  <c r="D274" i="1"/>
  <c r="C274" i="1"/>
  <c r="G274" i="1" s="1"/>
  <c r="D273" i="1"/>
  <c r="H273" i="1" s="1"/>
  <c r="C273" i="1"/>
  <c r="D272" i="1"/>
  <c r="C272" i="1"/>
  <c r="G272" i="1" s="1"/>
  <c r="D271" i="1"/>
  <c r="C271" i="1"/>
  <c r="H270" i="1"/>
  <c r="D270" i="1"/>
  <c r="C270" i="1"/>
  <c r="G270" i="1" s="1"/>
  <c r="D269" i="1"/>
  <c r="H269" i="1" s="1"/>
  <c r="C269" i="1"/>
  <c r="D268" i="1"/>
  <c r="C268" i="1"/>
  <c r="G268" i="1" s="1"/>
  <c r="D267" i="1"/>
  <c r="C267" i="1"/>
  <c r="H266" i="1"/>
  <c r="D266" i="1"/>
  <c r="C266" i="1"/>
  <c r="G266" i="1" s="1"/>
  <c r="D265" i="1"/>
  <c r="H265" i="1" s="1"/>
  <c r="C265" i="1"/>
  <c r="D264" i="1"/>
  <c r="C264" i="1"/>
  <c r="G264" i="1" s="1"/>
  <c r="D263" i="1"/>
  <c r="C263" i="1"/>
  <c r="H262" i="1"/>
  <c r="D262" i="1"/>
  <c r="C262" i="1"/>
  <c r="G262" i="1" s="1"/>
  <c r="D261" i="1"/>
  <c r="H261" i="1" s="1"/>
  <c r="C261" i="1"/>
  <c r="D260" i="1"/>
  <c r="C260" i="1"/>
  <c r="G260" i="1" s="1"/>
  <c r="D259" i="1"/>
  <c r="C259" i="1"/>
  <c r="H258" i="1"/>
  <c r="D258" i="1"/>
  <c r="C258" i="1"/>
  <c r="G258" i="1" s="1"/>
  <c r="D257" i="1"/>
  <c r="H257" i="1" s="1"/>
  <c r="C257" i="1"/>
  <c r="D256" i="1"/>
  <c r="C256" i="1"/>
  <c r="G256" i="1" s="1"/>
  <c r="D255" i="1"/>
  <c r="C255" i="1"/>
  <c r="H254" i="1"/>
  <c r="D254" i="1"/>
  <c r="C254" i="1"/>
  <c r="G254" i="1" s="1"/>
  <c r="D253" i="1"/>
  <c r="H253" i="1" s="1"/>
  <c r="C253" i="1"/>
  <c r="D252" i="1"/>
  <c r="C252" i="1"/>
  <c r="G252" i="1" s="1"/>
  <c r="D251" i="1"/>
  <c r="C251" i="1"/>
  <c r="H250" i="1"/>
  <c r="D250" i="1"/>
  <c r="C250" i="1"/>
  <c r="G250" i="1" s="1"/>
  <c r="D249" i="1"/>
  <c r="H249" i="1" s="1"/>
  <c r="C249" i="1"/>
  <c r="D248" i="1"/>
  <c r="D247" i="1"/>
  <c r="C247" i="1"/>
  <c r="H246" i="1"/>
  <c r="D246" i="1"/>
  <c r="C246" i="1"/>
  <c r="G246" i="1" s="1"/>
  <c r="D245" i="1"/>
  <c r="H245" i="1" s="1"/>
  <c r="C245" i="1"/>
  <c r="D244" i="1"/>
  <c r="C244" i="1"/>
  <c r="G244" i="1" s="1"/>
  <c r="D243" i="1"/>
  <c r="C243" i="1"/>
  <c r="H242" i="1"/>
  <c r="D242" i="1"/>
  <c r="C242" i="1"/>
  <c r="G242" i="1" s="1"/>
  <c r="D241" i="1"/>
  <c r="H241" i="1" s="1"/>
  <c r="C241" i="1"/>
  <c r="D240" i="1"/>
  <c r="C240" i="1"/>
  <c r="G240" i="1" s="1"/>
  <c r="D239" i="1"/>
  <c r="C239" i="1"/>
  <c r="H238" i="1"/>
  <c r="D238" i="1"/>
  <c r="C238" i="1"/>
  <c r="G238" i="1" s="1"/>
  <c r="D237" i="1"/>
  <c r="H237" i="1" s="1"/>
  <c r="C237" i="1"/>
  <c r="D236" i="1"/>
  <c r="C236" i="1"/>
  <c r="G236" i="1" s="1"/>
  <c r="D235" i="1"/>
  <c r="C235" i="1"/>
  <c r="H234" i="1"/>
  <c r="D234" i="1"/>
  <c r="C234" i="1"/>
  <c r="G234" i="1" s="1"/>
  <c r="D233" i="1"/>
  <c r="H233" i="1" s="1"/>
  <c r="C233" i="1"/>
  <c r="D232" i="1"/>
  <c r="C232" i="1"/>
  <c r="G232" i="1" s="1"/>
  <c r="D231" i="1"/>
  <c r="C231" i="1"/>
  <c r="H230" i="1"/>
  <c r="D230" i="1"/>
  <c r="C230" i="1"/>
  <c r="G230" i="1" s="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2" i="1"/>
  <c r="H192" i="1" s="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D148" i="1"/>
  <c r="H148" i="1" s="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H78" i="1" s="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1509" i="1" l="1"/>
  <c r="G1491" i="1"/>
  <c r="G1237" i="1"/>
  <c r="G986" i="1"/>
  <c r="G988" i="1"/>
  <c r="G1263" i="1"/>
  <c r="G1245" i="1"/>
  <c r="G1240" i="1"/>
  <c r="G1232" i="1"/>
  <c r="G1227" i="1"/>
  <c r="G1229" i="1"/>
  <c r="E245" i="5"/>
  <c r="D1222" i="1" s="1"/>
  <c r="H1137" i="1"/>
  <c r="F78" i="5"/>
  <c r="G1048" i="1"/>
  <c r="G1050" i="1"/>
  <c r="F70" i="5"/>
  <c r="H1030" i="1"/>
  <c r="G1030" i="1"/>
  <c r="G1032" i="1"/>
  <c r="G1023" i="1"/>
  <c r="G1025" i="1"/>
  <c r="G1018" i="1"/>
  <c r="G1015" i="1"/>
  <c r="G1013" i="1"/>
  <c r="G1014" i="1"/>
  <c r="G1012" i="1"/>
  <c r="G1007" i="1"/>
  <c r="G1008" i="1"/>
  <c r="G1006" i="1"/>
  <c r="G1004" i="1"/>
  <c r="G999" i="1"/>
  <c r="G998" i="1"/>
  <c r="E12" i="5"/>
  <c r="D990" i="1" s="1"/>
  <c r="G991" i="1"/>
  <c r="G993" i="1"/>
  <c r="E275" i="9"/>
  <c r="B275" i="9"/>
  <c r="G647" i="1"/>
  <c r="E23" i="9"/>
  <c r="B23" i="9" s="1"/>
  <c r="D413" i="1"/>
  <c r="H413" i="1" s="1"/>
  <c r="G411" i="1"/>
  <c r="H411" i="1"/>
  <c r="G404" i="1"/>
  <c r="E47" i="9"/>
  <c r="B47" i="9" s="1"/>
  <c r="E46" i="9"/>
  <c r="B46" i="9" s="1"/>
  <c r="G711" i="1"/>
  <c r="G709" i="1"/>
  <c r="G703" i="1"/>
  <c r="G691" i="1"/>
  <c r="G668" i="1"/>
  <c r="G644" i="1"/>
  <c r="G643" i="1"/>
  <c r="G642" i="1"/>
  <c r="G645" i="1"/>
  <c r="E644" i="4"/>
  <c r="D638" i="1" s="1"/>
  <c r="H374" i="1"/>
  <c r="H371" i="1"/>
  <c r="H364" i="1"/>
  <c r="H365" i="1"/>
  <c r="G355" i="1"/>
  <c r="G292" i="1"/>
  <c r="G413" i="1"/>
  <c r="D412" i="1"/>
  <c r="E643" i="4"/>
  <c r="D637" i="1" s="1"/>
  <c r="E273" i="9"/>
  <c r="B273" i="9" s="1"/>
  <c r="F210" i="4"/>
  <c r="F222" i="9"/>
  <c r="B222" i="9" s="1"/>
  <c r="F220" i="9"/>
  <c r="B220" i="9"/>
  <c r="E43" i="9"/>
  <c r="B43" i="9" s="1"/>
  <c r="F177" i="4"/>
  <c r="F169" i="4"/>
  <c r="E163" i="4"/>
  <c r="D159" i="1" s="1"/>
  <c r="F218" i="9"/>
  <c r="B218" i="9" s="1"/>
  <c r="E38" i="9"/>
  <c r="B38" i="9" s="1"/>
  <c r="E50" i="4"/>
  <c r="D46" i="1" s="1"/>
  <c r="E35" i="9"/>
  <c r="B35" i="9" s="1"/>
  <c r="E30" i="9"/>
  <c r="B30" i="9" s="1"/>
  <c r="E6" i="4"/>
  <c r="D2" i="1" s="1"/>
  <c r="F215" i="9"/>
  <c r="B215" i="9" s="1"/>
  <c r="E286" i="9"/>
  <c r="B286" i="9" s="1"/>
  <c r="E27" i="9"/>
  <c r="B27" i="9" s="1"/>
  <c r="E32" i="9"/>
  <c r="B32" i="9" s="1"/>
  <c r="E293" i="9"/>
  <c r="B293" i="9" s="1"/>
  <c r="E303" i="9"/>
  <c r="B303" i="9" s="1"/>
  <c r="H1520" i="1"/>
  <c r="D49" i="8"/>
  <c r="D43" i="8" s="1"/>
  <c r="E294" i="9"/>
  <c r="B294" i="9" s="1"/>
  <c r="G1576" i="1"/>
  <c r="D1438" i="1"/>
  <c r="H1438" i="1"/>
  <c r="J1439" i="1"/>
  <c r="D5" i="7"/>
  <c r="C1437" i="1"/>
  <c r="G1438" i="1"/>
  <c r="G1439" i="1"/>
  <c r="H1439" i="1"/>
  <c r="G1409" i="1"/>
  <c r="G1410" i="1"/>
  <c r="H1420" i="1"/>
  <c r="H1521" i="1"/>
  <c r="G1519" i="1"/>
  <c r="G1504" i="1"/>
  <c r="G1503" i="1"/>
  <c r="H1499" i="1"/>
  <c r="G1499" i="1"/>
  <c r="H1501" i="1"/>
  <c r="H1492" i="1"/>
  <c r="G1481" i="1"/>
  <c r="H1481" i="1"/>
  <c r="G1483" i="1"/>
  <c r="G1484" i="1"/>
  <c r="E33" i="9"/>
  <c r="B33" i="9" s="1"/>
  <c r="E288" i="9"/>
  <c r="B288" i="9" s="1"/>
  <c r="E298" i="9"/>
  <c r="H1447" i="1"/>
  <c r="G1447" i="1"/>
  <c r="I1447" i="1" s="1"/>
  <c r="J1447" i="1"/>
  <c r="H1462" i="1"/>
  <c r="G1462" i="1"/>
  <c r="J1462" i="1"/>
  <c r="H1510" i="1"/>
  <c r="G1510" i="1"/>
  <c r="C152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31" i="1"/>
  <c r="G235" i="1"/>
  <c r="G239" i="1"/>
  <c r="G243" i="1"/>
  <c r="G247" i="1"/>
  <c r="G251" i="1"/>
  <c r="G255" i="1"/>
  <c r="G259" i="1"/>
  <c r="G263" i="1"/>
  <c r="G267" i="1"/>
  <c r="G271" i="1"/>
  <c r="G275" i="1"/>
  <c r="G279" i="1"/>
  <c r="G283" i="1"/>
  <c r="G291" i="1"/>
  <c r="G295" i="1"/>
  <c r="G299" i="1"/>
  <c r="G303" i="1"/>
  <c r="G307" i="1"/>
  <c r="G311" i="1"/>
  <c r="G315" i="1"/>
  <c r="G319" i="1"/>
  <c r="G323" i="1"/>
  <c r="G327" i="1"/>
  <c r="G331" i="1"/>
  <c r="G335" i="1"/>
  <c r="G339" i="1"/>
  <c r="G343" i="1"/>
  <c r="G347" i="1"/>
  <c r="G352" i="1"/>
  <c r="G356" i="1"/>
  <c r="H1459" i="1"/>
  <c r="G1459" i="1"/>
  <c r="I1459" i="1" s="1"/>
  <c r="J1459" i="1"/>
  <c r="G310" i="9"/>
  <c r="E310" i="9" s="1"/>
  <c r="B310" i="9" s="1"/>
  <c r="F190" i="5"/>
  <c r="C1167" i="1"/>
  <c r="H240" i="1"/>
  <c r="H252" i="1"/>
  <c r="H268" i="1"/>
  <c r="H272" i="1"/>
  <c r="H280" i="1"/>
  <c r="H288" i="1"/>
  <c r="H296" i="1"/>
  <c r="H300" i="1"/>
  <c r="H304" i="1"/>
  <c r="H312" i="1"/>
  <c r="H324" i="1"/>
  <c r="H328" i="1"/>
  <c r="H332" i="1"/>
  <c r="H336" i="1"/>
  <c r="H344" i="1"/>
  <c r="H1455" i="1"/>
  <c r="G1455" i="1"/>
  <c r="J1455" i="1"/>
  <c r="H1534" i="1"/>
  <c r="G1534" i="1"/>
  <c r="H1550" i="1"/>
  <c r="G1550" i="1"/>
  <c r="H1554" i="1"/>
  <c r="G1554" i="1"/>
  <c r="H1558" i="1"/>
  <c r="G1558" i="1"/>
  <c r="H1562" i="1"/>
  <c r="G1562" i="1"/>
  <c r="H1566" i="1"/>
  <c r="G1566" i="1"/>
  <c r="H1570" i="1"/>
  <c r="G1570" i="1"/>
  <c r="H1574" i="1"/>
  <c r="G1574" i="1"/>
  <c r="H1578" i="1"/>
  <c r="G1578" i="1"/>
  <c r="F62" i="4"/>
  <c r="D50" i="4"/>
  <c r="H232" i="1"/>
  <c r="H236" i="1"/>
  <c r="H244" i="1"/>
  <c r="H256" i="1"/>
  <c r="H260" i="1"/>
  <c r="H264" i="1"/>
  <c r="H276" i="1"/>
  <c r="H284" i="1"/>
  <c r="H292" i="1"/>
  <c r="H308" i="1"/>
  <c r="H316" i="1"/>
  <c r="H320" i="1"/>
  <c r="H340" i="1"/>
  <c r="H348" i="1"/>
  <c r="G229" i="1"/>
  <c r="H231" i="1"/>
  <c r="G233" i="1"/>
  <c r="H235" i="1"/>
  <c r="G237" i="1"/>
  <c r="H239" i="1"/>
  <c r="G241" i="1"/>
  <c r="H243" i="1"/>
  <c r="G245" i="1"/>
  <c r="H247" i="1"/>
  <c r="G249" i="1"/>
  <c r="H251" i="1"/>
  <c r="G253" i="1"/>
  <c r="H255" i="1"/>
  <c r="G257" i="1"/>
  <c r="H259" i="1"/>
  <c r="G261" i="1"/>
  <c r="H263" i="1"/>
  <c r="G265" i="1"/>
  <c r="H267" i="1"/>
  <c r="G269" i="1"/>
  <c r="H271" i="1"/>
  <c r="G273"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7" i="1"/>
  <c r="H339" i="1"/>
  <c r="G341" i="1"/>
  <c r="H343" i="1"/>
  <c r="H347" i="1"/>
  <c r="G349" i="1"/>
  <c r="G354" i="1"/>
  <c r="H1451" i="1"/>
  <c r="G1451" i="1"/>
  <c r="I1451" i="1" s="1"/>
  <c r="J1451" i="1"/>
  <c r="H1466" i="1"/>
  <c r="G1466" i="1"/>
  <c r="J1466" i="1"/>
  <c r="I1460" i="1"/>
  <c r="I1467" i="1"/>
  <c r="H1472" i="1"/>
  <c r="G1472" i="1"/>
  <c r="I1472" i="1" s="1"/>
  <c r="J1472" i="1"/>
  <c r="H1479" i="1"/>
  <c r="G1479" i="1"/>
  <c r="J1479" i="1"/>
  <c r="H1482" i="1"/>
  <c r="G1482" i="1"/>
  <c r="H1514" i="1"/>
  <c r="G1514" i="1"/>
  <c r="H1538" i="1"/>
  <c r="G1538" i="1"/>
  <c r="F82" i="4"/>
  <c r="F107" i="4"/>
  <c r="D106" i="4"/>
  <c r="F356" i="4"/>
  <c r="D351" i="4"/>
  <c r="C351" i="1"/>
  <c r="F364" i="4"/>
  <c r="D363" i="4"/>
  <c r="C359" i="1"/>
  <c r="E472" i="4"/>
  <c r="D466" i="1" s="1"/>
  <c r="D472" i="1"/>
  <c r="F515" i="4"/>
  <c r="C509" i="1"/>
  <c r="E625" i="4"/>
  <c r="D619" i="1" s="1"/>
  <c r="D620" i="1"/>
  <c r="F69" i="5"/>
  <c r="C1047" i="1"/>
  <c r="H290" i="9"/>
  <c r="E87" i="5"/>
  <c r="D1066" i="1"/>
  <c r="D1412" i="1"/>
  <c r="E114" i="6"/>
  <c r="F114" i="6" s="1"/>
  <c r="E22" i="7"/>
  <c r="D1454" i="1"/>
  <c r="H1454" i="1" s="1"/>
  <c r="I31" i="3"/>
  <c r="D1469" i="1"/>
  <c r="I32" i="3"/>
  <c r="D1475" i="1"/>
  <c r="G1475" i="1" s="1"/>
  <c r="I1439" i="1"/>
  <c r="H1444" i="1"/>
  <c r="H1449" i="1"/>
  <c r="G1449" i="1"/>
  <c r="I1449" i="1" s="1"/>
  <c r="J1449" i="1"/>
  <c r="H1457" i="1"/>
  <c r="G1457" i="1"/>
  <c r="J1457" i="1"/>
  <c r="H1461" i="1"/>
  <c r="G1461" i="1"/>
  <c r="H1464" i="1"/>
  <c r="G1464" i="1"/>
  <c r="J1464" i="1"/>
  <c r="H1468" i="1"/>
  <c r="G1468" i="1"/>
  <c r="J1468" i="1"/>
  <c r="I1473" i="1"/>
  <c r="H1475" i="1"/>
  <c r="I1476" i="1"/>
  <c r="H1486" i="1"/>
  <c r="G1486" i="1"/>
  <c r="H1490" i="1"/>
  <c r="G1490" i="1"/>
  <c r="H1494" i="1"/>
  <c r="G1494" i="1"/>
  <c r="H1498" i="1"/>
  <c r="G1498" i="1"/>
  <c r="H1502" i="1"/>
  <c r="G1502" i="1"/>
  <c r="H1526" i="1"/>
  <c r="G1526" i="1"/>
  <c r="H1542" i="1"/>
  <c r="G1542" i="1"/>
  <c r="D7" i="4"/>
  <c r="F40" i="4"/>
  <c r="F83" i="4"/>
  <c r="E421" i="4"/>
  <c r="D416" i="1"/>
  <c r="E567" i="4"/>
  <c r="D562" i="1"/>
  <c r="F585" i="4"/>
  <c r="D580" i="4"/>
  <c r="C579" i="1"/>
  <c r="F599" i="4"/>
  <c r="D593" i="4"/>
  <c r="C593" i="1"/>
  <c r="F61" i="6"/>
  <c r="C1355" i="1"/>
  <c r="H1442" i="1"/>
  <c r="G1454" i="1"/>
  <c r="H1474" i="1"/>
  <c r="G1474" i="1"/>
  <c r="I1474" i="1" s="1"/>
  <c r="J1474" i="1"/>
  <c r="H1477" i="1"/>
  <c r="G1477" i="1"/>
  <c r="I1477" i="1" s="1"/>
  <c r="J1477" i="1"/>
  <c r="H1506" i="1"/>
  <c r="G1506" i="1"/>
  <c r="H1522" i="1"/>
  <c r="G1522" i="1"/>
  <c r="H1530" i="1"/>
  <c r="G1530" i="1"/>
  <c r="H1546" i="1"/>
  <c r="G1546" i="1"/>
  <c r="F128" i="4"/>
  <c r="D124" i="4"/>
  <c r="F543" i="4"/>
  <c r="C537" i="1"/>
  <c r="G311" i="9"/>
  <c r="E311" i="9" s="1"/>
  <c r="B311" i="9" s="1"/>
  <c r="F206" i="5"/>
  <c r="C1183" i="1"/>
  <c r="E238" i="5"/>
  <c r="F238" i="5" s="1"/>
  <c r="D1216" i="1"/>
  <c r="E258" i="5"/>
  <c r="D1235" i="1" s="1"/>
  <c r="D1236" i="1"/>
  <c r="G1440" i="1"/>
  <c r="I1440" i="1" s="1"/>
  <c r="G1442" i="1"/>
  <c r="G1444" i="1"/>
  <c r="I1444" i="1" s="1"/>
  <c r="H1446" i="1"/>
  <c r="I1446" i="1" s="1"/>
  <c r="H1448" i="1"/>
  <c r="I1448" i="1" s="1"/>
  <c r="H1450" i="1"/>
  <c r="I1450" i="1" s="1"/>
  <c r="H1452" i="1"/>
  <c r="I1452" i="1" s="1"/>
  <c r="H1456" i="1"/>
  <c r="I1456" i="1" s="1"/>
  <c r="H1458" i="1"/>
  <c r="I1458" i="1" s="1"/>
  <c r="H1460" i="1"/>
  <c r="H1463" i="1"/>
  <c r="I1463" i="1" s="1"/>
  <c r="H1465" i="1"/>
  <c r="I1465" i="1" s="1"/>
  <c r="F196" i="4"/>
  <c r="F225" i="4"/>
  <c r="D224" i="4"/>
  <c r="F253" i="4"/>
  <c r="D252" i="4"/>
  <c r="E350" i="4"/>
  <c r="D644" i="4"/>
  <c r="F473" i="4"/>
  <c r="D472" i="4"/>
  <c r="F535" i="4"/>
  <c r="D529" i="4"/>
  <c r="F45" i="5"/>
  <c r="D12" i="5"/>
  <c r="F180" i="5"/>
  <c r="D177" i="5"/>
  <c r="F112" i="4"/>
  <c r="D163" i="4"/>
  <c r="E224" i="4"/>
  <c r="D220" i="1" s="1"/>
  <c r="F369" i="4"/>
  <c r="F421" i="4"/>
  <c r="D420" i="4"/>
  <c r="E484" i="4"/>
  <c r="D478" i="1" s="1"/>
  <c r="D567" i="4"/>
  <c r="D625" i="4"/>
  <c r="H308" i="9"/>
  <c r="E176" i="5"/>
  <c r="D237" i="5"/>
  <c r="E5" i="7"/>
  <c r="D42" i="8"/>
  <c r="F164" i="4"/>
  <c r="F304" i="4"/>
  <c r="D299" i="4"/>
  <c r="F312" i="4"/>
  <c r="D311" i="4"/>
  <c r="D643" i="4"/>
  <c r="F416" i="4"/>
  <c r="F485" i="4"/>
  <c r="D484" i="4"/>
  <c r="F119" i="5"/>
  <c r="D118" i="5"/>
  <c r="F239" i="5"/>
  <c r="F246" i="5"/>
  <c r="D245" i="5"/>
  <c r="F259" i="5"/>
  <c r="D141" i="6"/>
  <c r="F5" i="6"/>
  <c r="D35" i="6"/>
  <c r="G21" i="9"/>
  <c r="E290" i="9"/>
  <c r="B290" i="9" s="1"/>
  <c r="H21" i="9"/>
  <c r="G168" i="9"/>
  <c r="E168" i="9" s="1"/>
  <c r="B168" i="9" s="1"/>
  <c r="G176" i="9"/>
  <c r="E176" i="9" s="1"/>
  <c r="B176" i="9" s="1"/>
  <c r="G184" i="9"/>
  <c r="E184" i="9" s="1"/>
  <c r="B184" i="9" s="1"/>
  <c r="F152" i="4"/>
  <c r="F268" i="4"/>
  <c r="F417" i="4"/>
  <c r="F466" i="4"/>
  <c r="F88" i="5"/>
  <c r="E146" i="5"/>
  <c r="E291" i="9"/>
  <c r="B29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66" i="9"/>
  <c r="H165" i="9"/>
  <c r="M213" i="9"/>
  <c r="G191" i="9"/>
  <c r="E191" i="9" s="1"/>
  <c r="B191" i="9" s="1"/>
  <c r="G165" i="9"/>
  <c r="G164" i="9"/>
  <c r="E164" i="9" s="1"/>
  <c r="B164" i="9" s="1"/>
  <c r="G163" i="9"/>
  <c r="E163" i="9" s="1"/>
  <c r="B163" i="9" s="1"/>
  <c r="G162" i="9"/>
  <c r="E162" i="9" s="1"/>
  <c r="B162" i="9" s="1"/>
  <c r="G161" i="9"/>
  <c r="E161" i="9" s="1"/>
  <c r="B161" i="9" s="1"/>
  <c r="G189" i="9"/>
  <c r="E189" i="9" s="1"/>
  <c r="B189" i="9" s="1"/>
  <c r="G185" i="9"/>
  <c r="E185" i="9" s="1"/>
  <c r="B185" i="9" s="1"/>
  <c r="G181" i="9"/>
  <c r="E181" i="9" s="1"/>
  <c r="B181" i="9" s="1"/>
  <c r="G177" i="9"/>
  <c r="E177" i="9" s="1"/>
  <c r="B177" i="9" s="1"/>
  <c r="G173" i="9"/>
  <c r="E173" i="9" s="1"/>
  <c r="B173" i="9" s="1"/>
  <c r="G169" i="9"/>
  <c r="E169" i="9" s="1"/>
  <c r="B169" i="9" s="1"/>
  <c r="G186" i="9"/>
  <c r="E186" i="9" s="1"/>
  <c r="B186" i="9" s="1"/>
  <c r="G182" i="9"/>
  <c r="E182" i="9" s="1"/>
  <c r="B182" i="9" s="1"/>
  <c r="G178" i="9"/>
  <c r="E178" i="9" s="1"/>
  <c r="B178" i="9" s="1"/>
  <c r="G174" i="9"/>
  <c r="E174" i="9" s="1"/>
  <c r="B174" i="9" s="1"/>
  <c r="G170" i="9"/>
  <c r="E170" i="9" s="1"/>
  <c r="B170" i="9" s="1"/>
  <c r="H166" i="9"/>
  <c r="G192" i="9"/>
  <c r="E192" i="9" s="1"/>
  <c r="G187" i="9"/>
  <c r="E187" i="9" s="1"/>
  <c r="B187" i="9" s="1"/>
  <c r="G183" i="9"/>
  <c r="E183" i="9" s="1"/>
  <c r="B183" i="9" s="1"/>
  <c r="G179" i="9"/>
  <c r="E179" i="9" s="1"/>
  <c r="B179" i="9" s="1"/>
  <c r="G175" i="9"/>
  <c r="E175" i="9" s="1"/>
  <c r="B175" i="9" s="1"/>
  <c r="G171" i="9"/>
  <c r="E171" i="9" s="1"/>
  <c r="B171" i="9" s="1"/>
  <c r="G167" i="9"/>
  <c r="E167" i="9" s="1"/>
  <c r="B167" i="9" s="1"/>
  <c r="I10" i="9"/>
  <c r="E115" i="9"/>
  <c r="B115" i="9" s="1"/>
  <c r="E123" i="9"/>
  <c r="B123" i="9" s="1"/>
  <c r="G172" i="9"/>
  <c r="E172" i="9" s="1"/>
  <c r="B172" i="9" s="1"/>
  <c r="G180" i="9"/>
  <c r="E180" i="9" s="1"/>
  <c r="B180" i="9" s="1"/>
  <c r="G188" i="9"/>
  <c r="E188" i="9" s="1"/>
  <c r="B188" i="9" s="1"/>
  <c r="B116" i="9"/>
  <c r="B120" i="9"/>
  <c r="B124" i="9"/>
  <c r="B128" i="9"/>
  <c r="B132" i="9"/>
  <c r="B136" i="9"/>
  <c r="B140" i="9"/>
  <c r="B144" i="9"/>
  <c r="B148" i="9"/>
  <c r="B152" i="9"/>
  <c r="B156" i="9"/>
  <c r="B160" i="9"/>
  <c r="B236" i="9"/>
  <c r="B267" i="9"/>
  <c r="E296" i="9"/>
  <c r="B296" i="9" s="1"/>
  <c r="B216" i="9"/>
  <c r="B239" i="9"/>
  <c r="B240" i="9"/>
  <c r="B247" i="9"/>
  <c r="B248" i="9"/>
  <c r="B255" i="9"/>
  <c r="B256" i="9"/>
  <c r="B263" i="9"/>
  <c r="B264" i="9"/>
  <c r="B271" i="9"/>
  <c r="E292" i="9"/>
  <c r="B292" i="9" s="1"/>
  <c r="E300" i="9"/>
  <c r="B300" i="9" s="1"/>
  <c r="F217" i="9"/>
  <c r="B217" i="9" s="1"/>
  <c r="F225" i="9"/>
  <c r="B225" i="9" s="1"/>
  <c r="B230" i="9"/>
  <c r="F233" i="9"/>
  <c r="B233" i="9" s="1"/>
  <c r="F241" i="9"/>
  <c r="B241" i="9" s="1"/>
  <c r="F249" i="9"/>
  <c r="B249" i="9" s="1"/>
  <c r="F257" i="9"/>
  <c r="B257" i="9" s="1"/>
  <c r="F265" i="9"/>
  <c r="B265" i="9" s="1"/>
  <c r="F277" i="9"/>
  <c r="B298" i="9"/>
  <c r="E7" i="5" l="1"/>
  <c r="I20" i="3" s="1"/>
  <c r="B192" i="9"/>
  <c r="E21" i="9"/>
  <c r="B21" i="9" s="1"/>
  <c r="G412" i="1"/>
  <c r="H412" i="1"/>
  <c r="E151" i="4"/>
  <c r="I17" i="3" s="1"/>
  <c r="I16" i="3"/>
  <c r="E412" i="4"/>
  <c r="D407" i="1" s="1"/>
  <c r="G313" i="9"/>
  <c r="E313" i="9" s="1"/>
  <c r="B313" i="9" s="1"/>
  <c r="H1437" i="1"/>
  <c r="G1437" i="1"/>
  <c r="H29" i="3"/>
  <c r="C1436" i="1"/>
  <c r="G318" i="9"/>
  <c r="E318" i="9" s="1"/>
  <c r="B318" i="9" s="1"/>
  <c r="E141" i="6"/>
  <c r="I28" i="3" s="1"/>
  <c r="H19" i="9"/>
  <c r="E19" i="9" s="1"/>
  <c r="B19" i="9" s="1"/>
  <c r="H23" i="3"/>
  <c r="C1214" i="1"/>
  <c r="F420" i="4"/>
  <c r="C414" i="1"/>
  <c r="F163" i="4"/>
  <c r="D151" i="4"/>
  <c r="C159" i="1"/>
  <c r="D1435" i="1"/>
  <c r="G1236" i="1"/>
  <c r="H1236" i="1"/>
  <c r="G1183" i="1"/>
  <c r="H1183" i="1"/>
  <c r="H537" i="1"/>
  <c r="G537" i="1"/>
  <c r="G593" i="1"/>
  <c r="H593" i="1"/>
  <c r="F580" i="4"/>
  <c r="C574" i="1"/>
  <c r="H416" i="1"/>
  <c r="G416" i="1"/>
  <c r="F7" i="4"/>
  <c r="D6" i="4"/>
  <c r="C3" i="1"/>
  <c r="H1066" i="1"/>
  <c r="G1066" i="1"/>
  <c r="H509" i="1"/>
  <c r="G509" i="1"/>
  <c r="H359" i="1"/>
  <c r="G359" i="1"/>
  <c r="F351" i="4"/>
  <c r="D350" i="4"/>
  <c r="C346" i="1"/>
  <c r="G1167" i="1"/>
  <c r="H1167" i="1"/>
  <c r="E165" i="9"/>
  <c r="B165" i="9" s="1"/>
  <c r="E166" i="9"/>
  <c r="B166" i="9" s="1"/>
  <c r="F146" i="5"/>
  <c r="D1124" i="1"/>
  <c r="F35" i="6"/>
  <c r="H25" i="3"/>
  <c r="C1329" i="1"/>
  <c r="F118" i="5"/>
  <c r="C1096" i="1"/>
  <c r="F299" i="4"/>
  <c r="D298" i="4"/>
  <c r="C294" i="1"/>
  <c r="K1451" i="9"/>
  <c r="G314" i="9"/>
  <c r="E314" i="9" s="1"/>
  <c r="B314" i="9" s="1"/>
  <c r="I34" i="3"/>
  <c r="C1517" i="1"/>
  <c r="F625" i="4"/>
  <c r="C619" i="1"/>
  <c r="G308" i="9"/>
  <c r="E308" i="9" s="1"/>
  <c r="B308" i="9" s="1"/>
  <c r="F177" i="5"/>
  <c r="D176" i="5"/>
  <c r="C1154" i="1"/>
  <c r="D528" i="4"/>
  <c r="D635" i="4" s="1"/>
  <c r="F529" i="4"/>
  <c r="C523" i="1"/>
  <c r="F644" i="4"/>
  <c r="C638" i="1"/>
  <c r="F224" i="4"/>
  <c r="C220" i="1"/>
  <c r="G1235" i="1"/>
  <c r="H1235" i="1"/>
  <c r="C587" i="1"/>
  <c r="F593" i="4"/>
  <c r="E420" i="4"/>
  <c r="D415" i="1"/>
  <c r="I30" i="3"/>
  <c r="D1453" i="1"/>
  <c r="D1065" i="1"/>
  <c r="E68" i="5"/>
  <c r="D68" i="5"/>
  <c r="F363" i="4"/>
  <c r="C358" i="1"/>
  <c r="I1479" i="1"/>
  <c r="I1466" i="1"/>
  <c r="G1524" i="1"/>
  <c r="H1524" i="1"/>
  <c r="F245" i="5"/>
  <c r="C1222" i="1"/>
  <c r="F643" i="4"/>
  <c r="C637" i="1"/>
  <c r="I22" i="3"/>
  <c r="D1153" i="1"/>
  <c r="F567" i="4"/>
  <c r="C561" i="1"/>
  <c r="E408" i="4"/>
  <c r="D403" i="1" s="1"/>
  <c r="D345" i="1"/>
  <c r="I1442" i="1"/>
  <c r="G1216" i="1"/>
  <c r="H1216" i="1"/>
  <c r="F124" i="4"/>
  <c r="C120" i="1"/>
  <c r="G1355" i="1"/>
  <c r="H1355" i="1"/>
  <c r="G562" i="1"/>
  <c r="H562" i="1"/>
  <c r="I1464" i="1"/>
  <c r="H1469" i="1"/>
  <c r="G1469" i="1"/>
  <c r="I27" i="3"/>
  <c r="D1408" i="1"/>
  <c r="H620" i="1"/>
  <c r="G620" i="1"/>
  <c r="G472" i="1"/>
  <c r="H472" i="1"/>
  <c r="E407" i="4"/>
  <c r="D402" i="1" s="1"/>
  <c r="F50" i="4"/>
  <c r="C46" i="1"/>
  <c r="I35" i="3"/>
  <c r="C1518" i="1"/>
  <c r="F213" i="9"/>
  <c r="B213" i="9" s="1"/>
  <c r="H28" i="3"/>
  <c r="C1435" i="1"/>
  <c r="F141" i="6"/>
  <c r="F484" i="4"/>
  <c r="C478" i="1"/>
  <c r="F311" i="4"/>
  <c r="C306" i="1"/>
  <c r="I29" i="3"/>
  <c r="D1436" i="1"/>
  <c r="G316" i="9"/>
  <c r="E316" i="9" s="1"/>
  <c r="F12" i="5"/>
  <c r="C990" i="1"/>
  <c r="F472" i="4"/>
  <c r="C466" i="1"/>
  <c r="F252" i="4"/>
  <c r="C248" i="1"/>
  <c r="E237" i="5"/>
  <c r="E175" i="5" s="1"/>
  <c r="D1152" i="1" s="1"/>
  <c r="D1215" i="1"/>
  <c r="D7" i="5"/>
  <c r="G579" i="1"/>
  <c r="H579" i="1"/>
  <c r="E528" i="4"/>
  <c r="D561" i="1"/>
  <c r="I1468" i="1"/>
  <c r="I1457" i="1"/>
  <c r="G1412" i="1"/>
  <c r="H1412" i="1"/>
  <c r="H1047" i="1"/>
  <c r="G1047" i="1"/>
  <c r="H351" i="1"/>
  <c r="G351" i="1"/>
  <c r="F106" i="4"/>
  <c r="C102" i="1"/>
  <c r="I1455" i="1"/>
  <c r="I1462" i="1"/>
  <c r="D985" i="1" l="1"/>
  <c r="E289" i="4"/>
  <c r="E290" i="4" s="1"/>
  <c r="D286" i="1" s="1"/>
  <c r="D147" i="1"/>
  <c r="E639" i="4"/>
  <c r="D633" i="1" s="1"/>
  <c r="E317" i="9"/>
  <c r="E312" i="9"/>
  <c r="C629" i="1"/>
  <c r="F635" i="4"/>
  <c r="H102" i="1"/>
  <c r="G102" i="1"/>
  <c r="G478" i="1"/>
  <c r="H478" i="1"/>
  <c r="H46" i="1"/>
  <c r="G46" i="1"/>
  <c r="F298" i="4"/>
  <c r="D407" i="4"/>
  <c r="C293" i="1"/>
  <c r="H159" i="1"/>
  <c r="G159" i="1"/>
  <c r="H990" i="1"/>
  <c r="G990" i="1"/>
  <c r="H637" i="1"/>
  <c r="G637" i="1"/>
  <c r="H358" i="1"/>
  <c r="G358" i="1"/>
  <c r="G1065" i="1"/>
  <c r="H1065" i="1"/>
  <c r="E635" i="4"/>
  <c r="D629" i="1" s="1"/>
  <c r="D414" i="1"/>
  <c r="G414" i="1" s="1"/>
  <c r="G1154" i="1"/>
  <c r="H1154" i="1"/>
  <c r="G619" i="1"/>
  <c r="H619" i="1"/>
  <c r="D289" i="4"/>
  <c r="F151" i="4"/>
  <c r="H17" i="3"/>
  <c r="C147" i="1"/>
  <c r="D6" i="5"/>
  <c r="F7" i="5"/>
  <c r="H20" i="3"/>
  <c r="C985" i="1"/>
  <c r="G306" i="1"/>
  <c r="H306" i="1"/>
  <c r="H1518" i="1"/>
  <c r="G1518" i="1"/>
  <c r="G1408" i="1"/>
  <c r="H1408" i="1"/>
  <c r="H561" i="1"/>
  <c r="G561" i="1"/>
  <c r="H1453" i="1"/>
  <c r="G1453" i="1"/>
  <c r="H220" i="1"/>
  <c r="G220" i="1"/>
  <c r="G523" i="1"/>
  <c r="H523" i="1"/>
  <c r="F176" i="5"/>
  <c r="D175" i="5"/>
  <c r="H22" i="3"/>
  <c r="C1153" i="1"/>
  <c r="G1096" i="1"/>
  <c r="H1096" i="1"/>
  <c r="G346" i="1"/>
  <c r="H346" i="1"/>
  <c r="I23" i="3"/>
  <c r="D1214" i="1"/>
  <c r="H1214" i="1" s="1"/>
  <c r="G1436" i="1"/>
  <c r="H1436" i="1"/>
  <c r="I21" i="3"/>
  <c r="D1046" i="1"/>
  <c r="H415" i="1"/>
  <c r="G415" i="1"/>
  <c r="G638" i="1"/>
  <c r="H638" i="1"/>
  <c r="D636" i="4"/>
  <c r="F528" i="4"/>
  <c r="C522" i="1"/>
  <c r="G1329" i="1"/>
  <c r="H1329" i="1"/>
  <c r="H9" i="3"/>
  <c r="D290" i="4"/>
  <c r="F6" i="4"/>
  <c r="H16" i="3"/>
  <c r="C2" i="1"/>
  <c r="D412" i="4"/>
  <c r="H574" i="1"/>
  <c r="G574" i="1"/>
  <c r="G248" i="1"/>
  <c r="H248" i="1"/>
  <c r="E636" i="4"/>
  <c r="D630" i="1" s="1"/>
  <c r="D522" i="1"/>
  <c r="G1215" i="1"/>
  <c r="H1215" i="1"/>
  <c r="H466" i="1"/>
  <c r="G466" i="1"/>
  <c r="B316" i="9"/>
  <c r="E315" i="9"/>
  <c r="I10" i="3" s="1"/>
  <c r="G1435" i="1"/>
  <c r="H1435" i="1"/>
  <c r="H120" i="1"/>
  <c r="G120" i="1"/>
  <c r="G1222" i="1"/>
  <c r="H1222" i="1"/>
  <c r="F68" i="5"/>
  <c r="H21" i="3"/>
  <c r="C1046" i="1"/>
  <c r="H587" i="1"/>
  <c r="G587" i="1"/>
  <c r="H1517" i="1"/>
  <c r="G1517" i="1"/>
  <c r="H11" i="3"/>
  <c r="G294" i="1"/>
  <c r="H294" i="1"/>
  <c r="G1124" i="1"/>
  <c r="H1124" i="1"/>
  <c r="D408" i="4"/>
  <c r="F350" i="4"/>
  <c r="C345" i="1"/>
  <c r="H3" i="1"/>
  <c r="G3" i="1"/>
  <c r="H414" i="1"/>
  <c r="E6" i="5"/>
  <c r="F237" i="5"/>
  <c r="G1214" i="1" l="1"/>
  <c r="D285" i="1"/>
  <c r="E413" i="4"/>
  <c r="E415" i="4" s="1"/>
  <c r="D410" i="1" s="1"/>
  <c r="E291" i="4"/>
  <c r="D287" i="1" s="1"/>
  <c r="G1153" i="1"/>
  <c r="H1153" i="1"/>
  <c r="H147" i="1"/>
  <c r="G147" i="1"/>
  <c r="K3" i="9"/>
  <c r="I9" i="3"/>
  <c r="G285" i="9"/>
  <c r="E285" i="9" s="1"/>
  <c r="B285" i="9" s="1"/>
  <c r="G278" i="9"/>
  <c r="F6" i="5"/>
  <c r="C984" i="1"/>
  <c r="F407" i="4"/>
  <c r="C402" i="1"/>
  <c r="D639" i="4"/>
  <c r="F412" i="4"/>
  <c r="C407" i="1"/>
  <c r="F290" i="4"/>
  <c r="C286" i="1"/>
  <c r="D413" i="4"/>
  <c r="D414" i="4" s="1"/>
  <c r="D291" i="4"/>
  <c r="F289" i="4"/>
  <c r="C285" i="1"/>
  <c r="C403" i="1"/>
  <c r="F408" i="4"/>
  <c r="H2" i="1"/>
  <c r="G2" i="1"/>
  <c r="H522" i="1"/>
  <c r="G522" i="1"/>
  <c r="G293" i="1"/>
  <c r="H293" i="1"/>
  <c r="H278" i="9"/>
  <c r="D984" i="1"/>
  <c r="N3" i="9"/>
  <c r="I11" i="3"/>
  <c r="G345" i="1"/>
  <c r="H345" i="1"/>
  <c r="H1046" i="1"/>
  <c r="G1046" i="1"/>
  <c r="F636" i="4"/>
  <c r="C630" i="1"/>
  <c r="F175" i="5"/>
  <c r="C1152" i="1"/>
  <c r="H985" i="1"/>
  <c r="G985" i="1"/>
  <c r="H629" i="1"/>
  <c r="G629" i="1"/>
  <c r="E640" i="4" l="1"/>
  <c r="E642" i="4" s="1"/>
  <c r="E414" i="4"/>
  <c r="D409" i="1" s="1"/>
  <c r="D408" i="1"/>
  <c r="F414" i="4"/>
  <c r="C409" i="1"/>
  <c r="D634" i="1"/>
  <c r="G285" i="1"/>
  <c r="H285" i="1"/>
  <c r="G286" i="1"/>
  <c r="H286" i="1"/>
  <c r="H8" i="3"/>
  <c r="G984" i="1"/>
  <c r="H984" i="1"/>
  <c r="H630" i="1"/>
  <c r="G630" i="1"/>
  <c r="F639" i="4"/>
  <c r="C633" i="1"/>
  <c r="G1152" i="1"/>
  <c r="H1152" i="1"/>
  <c r="G403" i="1"/>
  <c r="H403" i="1"/>
  <c r="D640" i="4"/>
  <c r="D415" i="4"/>
  <c r="F413" i="4"/>
  <c r="C408" i="1"/>
  <c r="F291" i="4"/>
  <c r="C287" i="1"/>
  <c r="H407" i="1"/>
  <c r="G407" i="1"/>
  <c r="H402" i="1"/>
  <c r="G402" i="1"/>
  <c r="E278" i="9"/>
  <c r="E641" i="4" l="1"/>
  <c r="E646" i="4" s="1"/>
  <c r="G287" i="1"/>
  <c r="H287" i="1"/>
  <c r="M3" i="9"/>
  <c r="H409" i="1"/>
  <c r="G409" i="1"/>
  <c r="F415" i="4"/>
  <c r="C410" i="1"/>
  <c r="D636" i="1"/>
  <c r="D642" i="4"/>
  <c r="F640" i="4"/>
  <c r="C634" i="1"/>
  <c r="G408" i="1"/>
  <c r="H408" i="1"/>
  <c r="D641" i="4"/>
  <c r="B278" i="9"/>
  <c r="E277" i="9"/>
  <c r="I8" i="3" s="1"/>
  <c r="H633" i="1"/>
  <c r="G633" i="1"/>
  <c r="E645" i="4"/>
  <c r="D635" i="1" l="1"/>
  <c r="H410" i="1"/>
  <c r="G410" i="1"/>
  <c r="F642" i="4"/>
  <c r="D646" i="4"/>
  <c r="C636" i="1"/>
  <c r="I18" i="3"/>
  <c r="D639" i="1"/>
  <c r="I19" i="3"/>
  <c r="D640" i="1"/>
  <c r="F641" i="4"/>
  <c r="D645" i="4"/>
  <c r="C635" i="1"/>
  <c r="H634" i="1"/>
  <c r="G634" i="1"/>
  <c r="H636" i="1" l="1"/>
  <c r="G636" i="1"/>
  <c r="F645" i="4"/>
  <c r="H18" i="3"/>
  <c r="C639" i="1"/>
  <c r="H635" i="1"/>
  <c r="G635" i="1"/>
  <c r="F646" i="4"/>
  <c r="H19" i="3"/>
  <c r="C640" i="1"/>
  <c r="G276" i="9"/>
  <c r="E276" i="9" s="1"/>
  <c r="B276" i="9" s="1"/>
  <c r="G640" i="1" l="1"/>
  <c r="H640" i="1"/>
  <c r="G639" i="1"/>
  <c r="H639" i="1"/>
  <c r="H7" i="3"/>
  <c r="J3" i="9" l="1"/>
  <c r="M272" i="9" l="1"/>
  <c r="L272" i="9"/>
  <c r="H274" i="9"/>
  <c r="G274" i="9"/>
  <c r="H18" i="9"/>
  <c r="G18" i="9"/>
  <c r="H17" i="9"/>
  <c r="M16" i="9"/>
  <c r="L15" i="9"/>
  <c r="K13" i="9"/>
  <c r="I11" i="9"/>
  <c r="J10" i="9"/>
  <c r="K9" i="9"/>
  <c r="I7" i="9"/>
  <c r="J6" i="9"/>
  <c r="K5" i="9"/>
  <c r="I8" i="9"/>
  <c r="M15" i="9"/>
  <c r="I9" i="9"/>
  <c r="H16" i="9"/>
  <c r="K8" i="9"/>
  <c r="J13" i="9"/>
  <c r="J9" i="9"/>
  <c r="H15" i="9"/>
  <c r="K12" i="9"/>
  <c r="I13" i="9"/>
  <c r="K10" i="9"/>
  <c r="G16" i="9"/>
  <c r="E16" i="9" s="1"/>
  <c r="I5" i="9"/>
  <c r="K11" i="9"/>
  <c r="J17" i="9"/>
  <c r="K6" i="9"/>
  <c r="J11" i="9"/>
  <c r="I17" i="9"/>
  <c r="K7" i="9"/>
  <c r="J12" i="9"/>
  <c r="J5" i="9"/>
  <c r="L16" i="9"/>
  <c r="G17" i="9"/>
  <c r="J7" i="9"/>
  <c r="I12" i="9"/>
  <c r="J8" i="9"/>
  <c r="G15" i="9"/>
  <c r="I6" i="9"/>
  <c r="E13" i="9" l="1"/>
  <c r="B13" i="9" s="1"/>
  <c r="E17" i="9"/>
  <c r="B17" i="9" s="1"/>
  <c r="F272" i="9"/>
  <c r="B272" i="9" s="1"/>
  <c r="E274" i="9"/>
  <c r="E20" i="9" s="1"/>
  <c r="I7" i="3" s="1"/>
  <c r="E18" i="9"/>
  <c r="B18" i="9" s="1"/>
  <c r="E6" i="9"/>
  <c r="B6" i="9" s="1"/>
  <c r="E10" i="9"/>
  <c r="B10" i="9" s="1"/>
  <c r="E11" i="9"/>
  <c r="B11" i="9" s="1"/>
  <c r="E15" i="9"/>
  <c r="E9" i="9"/>
  <c r="B9" i="9" s="1"/>
  <c r="E7" i="9"/>
  <c r="B7" i="9" s="1"/>
  <c r="F16" i="9"/>
  <c r="B16" i="9" s="1"/>
  <c r="E12" i="9"/>
  <c r="B12" i="9" s="1"/>
  <c r="E5" i="9"/>
  <c r="E8" i="9"/>
  <c r="B8" i="9" s="1"/>
  <c r="F15" i="9"/>
  <c r="F14" i="9" l="1"/>
  <c r="F20" i="9"/>
  <c r="B274" i="9"/>
  <c r="E4" i="9"/>
  <c r="B5" i="9"/>
  <c r="B15" i="9"/>
  <c r="E14" i="9"/>
  <c r="F3" i="9" l="1"/>
  <c r="E3" i="9"/>
</calcChain>
</file>

<file path=xl/sharedStrings.xml><?xml version="1.0" encoding="utf-8"?>
<sst xmlns="http://schemas.openxmlformats.org/spreadsheetml/2006/main" count="4375" uniqueCount="3428">
  <si>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</si>
  <si>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</si>
  <si>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</si>
  <si>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</si>
  <si>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</si>
  <si>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</si>
  <si>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</si>
  <si>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</si>
  <si>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</si>
  <si>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</si>
  <si>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</si>
  <si>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</si>
  <si>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</si>
  <si>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</si>
  <si>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</si>
  <si>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</si>
  <si>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</si>
  <si>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</si>
  <si>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</si>
  <si>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</si>
  <si>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</si>
  <si>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</si>
  <si>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</si>
  <si>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</si>
  <si>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</si>
  <si>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</si>
  <si>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</si>
  <si>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</si>
  <si>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</si>
  <si>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</si>
  <si>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</si>
  <si>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TROGIR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</si>
  <si>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</si>
  <si>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</si>
  <si>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</si>
  <si>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</si>
  <si>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</si>
  <si>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</si>
  <si>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</si>
  <si>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</si>
  <si>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</si>
  <si>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</si>
  <si>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</si>
  <si>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</si>
  <si>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</si>
  <si>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</si>
  <si>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</si>
  <si>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</si>
  <si>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</si>
  <si>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29496 - DJEČJI VRTIĆ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</si>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</sst>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1635405.27</v>
      </c>
      <c r="D2" s="6">
        <f>'PR-RAS'!E6</f>
        <v>1828106.6400000001</v>
      </c>
      <c r="E2" s="6">
        <v>0</v>
      </c>
      <c r="F2" s="6">
        <v>0</v>
      </c>
      <c r="G2" s="7">
        <f t="shared" ref="G2:G264" si="0">(B2/1000)*(C2*1+D2*2)</f>
        <v>5291.6185500000011</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126832.13</v>
      </c>
      <c r="D46" s="1">
        <f>'PR-RAS'!E50</f>
        <v>24747.600000000002</v>
      </c>
      <c r="E46" s="1">
        <v>0</v>
      </c>
      <c r="F46" s="1">
        <v>0</v>
      </c>
      <c r="G46" s="2">
        <f t="shared" si="0"/>
        <v>7934.7298500000006</v>
      </c>
      <c r="H46" s="2">
        <f t="shared" si="1"/>
        <v>0.53000000000247383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11658.24</v>
      </c>
      <c r="D64" s="1">
        <f>'PR-RAS'!E68</f>
        <v>19238.22</v>
      </c>
      <c r="E64" s="1">
        <v>0</v>
      </c>
      <c r="F64" s="1">
        <v>0</v>
      </c>
      <c r="G64" s="2">
        <f t="shared" si="0"/>
        <v>3158.4848400000001</v>
      </c>
      <c r="H64" s="2">
        <f t="shared" si="1"/>
        <v>0.46000000000094587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11658.24</v>
      </c>
      <c r="D65" s="1">
        <f>'PR-RAS'!E69</f>
        <v>19238.22</v>
      </c>
      <c r="E65" s="1">
        <v>0</v>
      </c>
      <c r="F65" s="1">
        <v>0</v>
      </c>
      <c r="G65" s="2">
        <f t="shared" si="0"/>
        <v>3208.6195200000002</v>
      </c>
      <c r="H65" s="2">
        <f t="shared" si="1"/>
        <v>0.46000000000094587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115173.89</v>
      </c>
      <c r="D70" s="1">
        <f>'PR-RAS'!E74</f>
        <v>5509.38</v>
      </c>
      <c r="E70" s="1">
        <v>0</v>
      </c>
      <c r="F70" s="1">
        <v>0</v>
      </c>
      <c r="G70" s="2">
        <f t="shared" si="0"/>
        <v>8707.2928499999998</v>
      </c>
      <c r="H70" s="2">
        <f t="shared" si="1"/>
        <v>0.49000000000069122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115173.89</v>
      </c>
      <c r="D71" s="1">
        <f>'PR-RAS'!E75</f>
        <v>0</v>
      </c>
      <c r="E71" s="1">
        <v>0</v>
      </c>
      <c r="F71" s="1">
        <v>0</v>
      </c>
      <c r="G71" s="2">
        <f t="shared" si="0"/>
        <v>8062.1723000000011</v>
      </c>
      <c r="H71" s="2">
        <f t="shared" si="1"/>
        <v>0.11000000000058208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5509.38</v>
      </c>
      <c r="E72" s="1">
        <v>0</v>
      </c>
      <c r="F72" s="1">
        <v>0</v>
      </c>
      <c r="G72" s="2">
        <f t="shared" si="0"/>
        <v>782.33195999999998</v>
      </c>
      <c r="H72" s="2">
        <f t="shared" si="1"/>
        <v>0.38000000000010914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7.65</v>
      </c>
      <c r="D78" s="1">
        <f>'PR-RAS'!E82</f>
        <v>12.36</v>
      </c>
      <c r="E78" s="1">
        <v>0</v>
      </c>
      <c r="F78" s="1">
        <v>0</v>
      </c>
      <c r="G78" s="2">
        <f t="shared" si="0"/>
        <v>2.4924899999999997</v>
      </c>
      <c r="H78" s="2">
        <f t="shared" si="1"/>
        <v>0.70999999999999908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7.65</v>
      </c>
      <c r="D79" s="1">
        <f>'PR-RAS'!E83</f>
        <v>12.36</v>
      </c>
      <c r="E79" s="1">
        <v>0</v>
      </c>
      <c r="F79" s="1">
        <v>0</v>
      </c>
      <c r="G79" s="2">
        <f t="shared" si="0"/>
        <v>2.5248599999999999</v>
      </c>
      <c r="H79" s="2">
        <f t="shared" si="1"/>
        <v>0.70999999999999908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7.65</v>
      </c>
      <c r="D81" s="1">
        <f>'PR-RAS'!E85</f>
        <v>12.36</v>
      </c>
      <c r="E81" s="1">
        <v>0</v>
      </c>
      <c r="F81" s="1">
        <v>0</v>
      </c>
      <c r="G81" s="2">
        <f t="shared" si="0"/>
        <v>2.5895999999999999</v>
      </c>
      <c r="H81" s="2">
        <f t="shared" si="1"/>
        <v>0.70999999999999908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250121.48</v>
      </c>
      <c r="D102" s="1">
        <f>'PR-RAS'!E106</f>
        <v>251011.12</v>
      </c>
      <c r="E102" s="1">
        <v>0</v>
      </c>
      <c r="F102" s="1">
        <v>0</v>
      </c>
      <c r="G102" s="2">
        <f t="shared" si="0"/>
        <v>75966.515719999996</v>
      </c>
      <c r="H102" s="2">
        <f t="shared" si="1"/>
        <v>0.60000000000582077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250121.48</v>
      </c>
      <c r="D108" s="1">
        <f>'PR-RAS'!E112</f>
        <v>251011.12</v>
      </c>
      <c r="E108" s="1">
        <v>0</v>
      </c>
      <c r="F108" s="1">
        <v>0</v>
      </c>
      <c r="G108" s="2">
        <f t="shared" si="0"/>
        <v>80479.378039999996</v>
      </c>
      <c r="H108" s="2">
        <f t="shared" si="1"/>
        <v>0.60000000000582077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250121.48</v>
      </c>
      <c r="D113" s="1">
        <f>'PR-RAS'!E117</f>
        <v>251011.12</v>
      </c>
      <c r="E113" s="1">
        <v>0</v>
      </c>
      <c r="F113" s="1">
        <v>0</v>
      </c>
      <c r="G113" s="2">
        <f t="shared" si="0"/>
        <v>84240.096640000003</v>
      </c>
      <c r="H113" s="2">
        <f t="shared" si="1"/>
        <v>0.60000000000582077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1258444.01</v>
      </c>
      <c r="D129" s="1">
        <f>'PR-RAS'!E133</f>
        <v>1552335.56</v>
      </c>
      <c r="E129" s="1">
        <v>0</v>
      </c>
      <c r="F129" s="1">
        <v>0</v>
      </c>
      <c r="G129" s="2">
        <f t="shared" si="0"/>
        <v>558478.73664000002</v>
      </c>
      <c r="H129" s="2">
        <f t="shared" si="1"/>
        <v>0.44999999995343387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1258444.01</v>
      </c>
      <c r="D130" s="1">
        <f>'PR-RAS'!E134</f>
        <v>1552335.56</v>
      </c>
      <c r="E130" s="1">
        <v>0</v>
      </c>
      <c r="F130" s="1">
        <v>0</v>
      </c>
      <c r="G130" s="2">
        <f t="shared" si="0"/>
        <v>562841.85176999995</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1258444.01</v>
      </c>
      <c r="D131" s="1">
        <f>'PR-RAS'!E135</f>
        <v>1493685.56</v>
      </c>
      <c r="E131" s="1">
        <v>0</v>
      </c>
      <c r="F131" s="1">
        <v>0</v>
      </c>
      <c r="G131" s="2">
        <f t="shared" si="0"/>
        <v>551955.9669</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58650</v>
      </c>
      <c r="E132" s="1">
        <v>0</v>
      </c>
      <c r="F132" s="1">
        <v>0</v>
      </c>
      <c r="G132" s="2">
        <f t="shared" si="0"/>
        <v>15366.300000000001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1669172.7699999998</v>
      </c>
      <c r="D147" s="1">
        <f>'PR-RAS'!E151</f>
        <v>1771705.08</v>
      </c>
      <c r="E147" s="1">
        <v>0</v>
      </c>
      <c r="F147" s="1">
        <v>0</v>
      </c>
      <c r="G147" s="2">
        <f t="shared" si="0"/>
        <v>761037.10777999996</v>
      </c>
      <c r="H147" s="2">
        <f t="shared" si="1"/>
        <v>0.31000000028871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1394296.15</v>
      </c>
      <c r="D148" s="1">
        <f>'PR-RAS'!E152</f>
        <v>1464392.17</v>
      </c>
      <c r="E148" s="1">
        <v>0</v>
      </c>
      <c r="F148" s="1">
        <v>0</v>
      </c>
      <c r="G148" s="2">
        <f t="shared" si="0"/>
        <v>635492.83203000005</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1134936.8700000001</v>
      </c>
      <c r="D149" s="1">
        <f>'PR-RAS'!E153</f>
        <v>1152638.24</v>
      </c>
      <c r="E149" s="1">
        <v>0</v>
      </c>
      <c r="F149" s="1">
        <v>0</v>
      </c>
      <c r="G149" s="2">
        <f t="shared" si="0"/>
        <v>509151.57579999999</v>
      </c>
      <c r="H149" s="2">
        <f t="shared" si="1"/>
        <v>0.36999999987892807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1134936.8700000001</v>
      </c>
      <c r="D150" s="1">
        <f>'PR-RAS'!E154</f>
        <v>1152638.24</v>
      </c>
      <c r="E150" s="1">
        <v>0</v>
      </c>
      <c r="F150" s="1">
        <v>0</v>
      </c>
      <c r="G150" s="2">
        <f t="shared" si="0"/>
        <v>512591.78914999997</v>
      </c>
      <c r="H150" s="2">
        <f t="shared" si="1"/>
        <v>0.36999999987892807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75121.89</v>
      </c>
      <c r="D154" s="1">
        <f>'PR-RAS'!E158</f>
        <v>124896.12</v>
      </c>
      <c r="E154" s="1">
        <v>0</v>
      </c>
      <c r="F154" s="1">
        <v>0</v>
      </c>
      <c r="G154" s="2">
        <f t="shared" si="0"/>
        <v>49711.86189</v>
      </c>
      <c r="H154" s="2">
        <f t="shared" si="1"/>
        <v>0.22999999999592546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184237.39</v>
      </c>
      <c r="D155" s="1">
        <f>'PR-RAS'!E159</f>
        <v>186857.81</v>
      </c>
      <c r="E155" s="1">
        <v>0</v>
      </c>
      <c r="F155" s="1">
        <v>0</v>
      </c>
      <c r="G155" s="2">
        <f t="shared" si="0"/>
        <v>85924.76354</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184237.39</v>
      </c>
      <c r="D157" s="1">
        <f>'PR-RAS'!E161</f>
        <v>186857.81</v>
      </c>
      <c r="E157" s="1">
        <v>0</v>
      </c>
      <c r="F157" s="1">
        <v>0</v>
      </c>
      <c r="G157" s="2">
        <f t="shared" si="0"/>
        <v>87040.669559999995</v>
      </c>
      <c r="H157" s="2">
        <f t="shared" si="1"/>
        <v>0.58000000001629815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272637.92000000004</v>
      </c>
      <c r="D159" s="1">
        <f>'PR-RAS'!E163</f>
        <v>305067.07</v>
      </c>
      <c r="E159" s="1">
        <v>0</v>
      </c>
      <c r="F159" s="1">
        <v>0</v>
      </c>
      <c r="G159" s="2">
        <f t="shared" si="0"/>
        <v>139477.98548</v>
      </c>
      <c r="H159" s="2">
        <f t="shared" si="1"/>
        <v>0.1499999999650754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32255.72</v>
      </c>
      <c r="D160" s="1">
        <f>'PR-RAS'!E164</f>
        <v>23816.73</v>
      </c>
      <c r="E160" s="1">
        <v>0</v>
      </c>
      <c r="F160" s="1">
        <v>0</v>
      </c>
      <c r="G160" s="2">
        <f t="shared" si="0"/>
        <v>12702.37962</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1655.4</v>
      </c>
      <c r="D161" s="1">
        <f>'PR-RAS'!E165</f>
        <v>805.03</v>
      </c>
      <c r="E161" s="1">
        <v>0</v>
      </c>
      <c r="F161" s="1">
        <v>0</v>
      </c>
      <c r="G161" s="2">
        <f t="shared" si="0"/>
        <v>522.47360000000003</v>
      </c>
      <c r="H161" s="2">
        <f t="shared" si="1"/>
        <v>0.43000000000006366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19172.53</v>
      </c>
      <c r="D162" s="1">
        <f>'PR-RAS'!E166</f>
        <v>18487</v>
      </c>
      <c r="E162" s="1">
        <v>0</v>
      </c>
      <c r="F162" s="1">
        <v>0</v>
      </c>
      <c r="G162" s="2">
        <f t="shared" si="0"/>
        <v>9039.5913299999993</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11198.37</v>
      </c>
      <c r="D163" s="1">
        <f>'PR-RAS'!E167</f>
        <v>3369.7</v>
      </c>
      <c r="E163" s="1">
        <v>0</v>
      </c>
      <c r="F163" s="1">
        <v>0</v>
      </c>
      <c r="G163" s="2">
        <f t="shared" si="0"/>
        <v>2905.9187400000001</v>
      </c>
      <c r="H163" s="2">
        <f t="shared" si="1"/>
        <v>0.67000000000098225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229.42</v>
      </c>
      <c r="D164" s="1">
        <f>'PR-RAS'!E168</f>
        <v>1155</v>
      </c>
      <c r="E164" s="1">
        <v>0</v>
      </c>
      <c r="F164" s="1">
        <v>0</v>
      </c>
      <c r="G164" s="2">
        <f t="shared" si="0"/>
        <v>413.92546000000004</v>
      </c>
      <c r="H164" s="2">
        <f t="shared" si="1"/>
        <v>0.41999999999998749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172047.68</v>
      </c>
      <c r="D165" s="1">
        <f>'PR-RAS'!E169</f>
        <v>181380.49999999997</v>
      </c>
      <c r="E165" s="1">
        <v>0</v>
      </c>
      <c r="F165" s="1">
        <v>0</v>
      </c>
      <c r="G165" s="2">
        <f t="shared" si="0"/>
        <v>87708.623519999994</v>
      </c>
      <c r="H165" s="2">
        <f t="shared" si="1"/>
        <v>0.82000000003608875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18186.650000000001</v>
      </c>
      <c r="D166" s="1">
        <f>'PR-RAS'!E170</f>
        <v>19559.47</v>
      </c>
      <c r="E166" s="1">
        <v>0</v>
      </c>
      <c r="F166" s="1">
        <v>0</v>
      </c>
      <c r="G166" s="2">
        <f t="shared" si="0"/>
        <v>9455.4223500000007</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114595.37</v>
      </c>
      <c r="D167" s="1">
        <f>'PR-RAS'!E171</f>
        <v>129205.51</v>
      </c>
      <c r="E167" s="1">
        <v>0</v>
      </c>
      <c r="F167" s="1">
        <v>0</v>
      </c>
      <c r="G167" s="2">
        <f t="shared" si="0"/>
        <v>61919.060740000008</v>
      </c>
      <c r="H167" s="2">
        <f t="shared" si="1"/>
        <v>0.86000000000058208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25660</v>
      </c>
      <c r="D168" s="1">
        <f>'PR-RAS'!E172</f>
        <v>23192.41</v>
      </c>
      <c r="E168" s="1">
        <v>0</v>
      </c>
      <c r="F168" s="1">
        <v>0</v>
      </c>
      <c r="G168" s="2">
        <f t="shared" si="0"/>
        <v>12031.484940000002</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3119.95</v>
      </c>
      <c r="D169" s="1">
        <f>'PR-RAS'!E173</f>
        <v>3399.31</v>
      </c>
      <c r="E169" s="1">
        <v>0</v>
      </c>
      <c r="F169" s="1">
        <v>0</v>
      </c>
      <c r="G169" s="2">
        <f t="shared" si="0"/>
        <v>1666.3197600000001</v>
      </c>
      <c r="H169" s="2">
        <f t="shared" si="1"/>
        <v>0.36000000000012733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6818.69</v>
      </c>
      <c r="D170" s="1">
        <f>'PR-RAS'!E174</f>
        <v>2710.62</v>
      </c>
      <c r="E170" s="1">
        <v>0</v>
      </c>
      <c r="F170" s="1">
        <v>0</v>
      </c>
      <c r="G170" s="2">
        <f t="shared" si="0"/>
        <v>2068.54817</v>
      </c>
      <c r="H170" s="2">
        <f t="shared" si="1"/>
        <v>0.69000000000050932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3667.02</v>
      </c>
      <c r="D172" s="1">
        <f>'PR-RAS'!E176</f>
        <v>3313.18</v>
      </c>
      <c r="E172" s="1">
        <v>0</v>
      </c>
      <c r="F172" s="1">
        <v>0</v>
      </c>
      <c r="G172" s="2">
        <f t="shared" si="0"/>
        <v>1760.1679799999999</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58453.380000000012</v>
      </c>
      <c r="D173" s="1">
        <f>'PR-RAS'!E177</f>
        <v>91804.82</v>
      </c>
      <c r="E173" s="1">
        <v>0</v>
      </c>
      <c r="F173" s="1">
        <v>0</v>
      </c>
      <c r="G173" s="2">
        <f t="shared" si="0"/>
        <v>41634.839440000003</v>
      </c>
      <c r="H173" s="2">
        <f t="shared" si="1"/>
        <v>0.56000000000494765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5706.3</v>
      </c>
      <c r="D174" s="1">
        <f>'PR-RAS'!E178</f>
        <v>6121.22</v>
      </c>
      <c r="E174" s="1">
        <v>0</v>
      </c>
      <c r="F174" s="1">
        <v>0</v>
      </c>
      <c r="G174" s="2">
        <f t="shared" si="0"/>
        <v>3105.13202</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13666.11</v>
      </c>
      <c r="D175" s="1">
        <f>'PR-RAS'!E179</f>
        <v>50523.26</v>
      </c>
      <c r="E175" s="1">
        <v>0</v>
      </c>
      <c r="F175" s="1">
        <v>0</v>
      </c>
      <c r="G175" s="2">
        <f t="shared" si="0"/>
        <v>19959.997619999998</v>
      </c>
      <c r="H175" s="2">
        <f t="shared" si="1"/>
        <v>0.37000000000261934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1626.29</v>
      </c>
      <c r="D176" s="1">
        <f>'PR-RAS'!E180</f>
        <v>376.29</v>
      </c>
      <c r="E176" s="1">
        <v>0</v>
      </c>
      <c r="F176" s="1">
        <v>0</v>
      </c>
      <c r="G176" s="2">
        <f t="shared" si="0"/>
        <v>416.30224999999996</v>
      </c>
      <c r="H176" s="2">
        <f t="shared" si="1"/>
        <v>0.57999999999998408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14765.2</v>
      </c>
      <c r="D177" s="1">
        <f>'PR-RAS'!E181</f>
        <v>14983.61</v>
      </c>
      <c r="E177" s="1">
        <v>0</v>
      </c>
      <c r="F177" s="1">
        <v>0</v>
      </c>
      <c r="G177" s="2">
        <f t="shared" si="0"/>
        <v>7872.9059199999992</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103.87</v>
      </c>
      <c r="D178" s="1">
        <f>'PR-RAS'!E182</f>
        <v>0</v>
      </c>
      <c r="E178" s="1">
        <v>0</v>
      </c>
      <c r="F178" s="1">
        <v>0</v>
      </c>
      <c r="G178" s="2">
        <f t="shared" si="0"/>
        <v>18.384989999999998</v>
      </c>
      <c r="H178" s="2">
        <f t="shared" si="1"/>
        <v>0.12999999999999545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8392.11</v>
      </c>
      <c r="D179" s="1">
        <f>'PR-RAS'!E183</f>
        <v>6163.09</v>
      </c>
      <c r="E179" s="1">
        <v>0</v>
      </c>
      <c r="F179" s="1">
        <v>0</v>
      </c>
      <c r="G179" s="2">
        <f t="shared" si="0"/>
        <v>3687.8556199999998</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6461.22</v>
      </c>
      <c r="D180" s="1">
        <f>'PR-RAS'!E184</f>
        <v>5052.5</v>
      </c>
      <c r="E180" s="1">
        <v>0</v>
      </c>
      <c r="F180" s="1">
        <v>0</v>
      </c>
      <c r="G180" s="2">
        <f t="shared" si="0"/>
        <v>2965.35338</v>
      </c>
      <c r="H180" s="2">
        <f t="shared" si="1"/>
        <v>0.72000000000025466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5376.66</v>
      </c>
      <c r="D181" s="1">
        <f>'PR-RAS'!E185</f>
        <v>5649.32</v>
      </c>
      <c r="E181" s="1">
        <v>0</v>
      </c>
      <c r="F181" s="1">
        <v>0</v>
      </c>
      <c r="G181" s="2">
        <f t="shared" si="0"/>
        <v>3001.5539999999996</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2355.62</v>
      </c>
      <c r="D182" s="1">
        <f>'PR-RAS'!E186</f>
        <v>2935.53</v>
      </c>
      <c r="E182" s="1">
        <v>0</v>
      </c>
      <c r="F182" s="1">
        <v>0</v>
      </c>
      <c r="G182" s="2">
        <f t="shared" si="0"/>
        <v>1489.02908</v>
      </c>
      <c r="H182" s="2">
        <f t="shared" si="1"/>
        <v>0.84999999999990905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9881.1400000000012</v>
      </c>
      <c r="D184" s="1">
        <f>'PR-RAS'!E188</f>
        <v>8065.0199999999995</v>
      </c>
      <c r="E184" s="1">
        <v>0</v>
      </c>
      <c r="F184" s="1">
        <v>0</v>
      </c>
      <c r="G184" s="2">
        <f t="shared" si="0"/>
        <v>4760.04594</v>
      </c>
      <c r="H184" s="2">
        <f t="shared" si="1"/>
        <v>0.16000000000076398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2873.12</v>
      </c>
      <c r="D185" s="1">
        <f>'PR-RAS'!E189</f>
        <v>2792.2</v>
      </c>
      <c r="E185" s="1">
        <v>0</v>
      </c>
      <c r="F185" s="1">
        <v>0</v>
      </c>
      <c r="G185" s="2">
        <f t="shared" si="0"/>
        <v>1556.1836800000001</v>
      </c>
      <c r="H185" s="2">
        <f t="shared" si="1"/>
        <v>0.31999999999970896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2545.5700000000002</v>
      </c>
      <c r="D186" s="1">
        <f>'PR-RAS'!E190</f>
        <v>3122.52</v>
      </c>
      <c r="E186" s="1">
        <v>0</v>
      </c>
      <c r="F186" s="1">
        <v>0</v>
      </c>
      <c r="G186" s="2">
        <f t="shared" si="0"/>
        <v>1626.2628500000001</v>
      </c>
      <c r="H186" s="2">
        <f t="shared" si="1"/>
        <v>0.90999999999985448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394.87</v>
      </c>
      <c r="D187" s="1">
        <f>'PR-RAS'!E191</f>
        <v>172.6</v>
      </c>
      <c r="E187" s="1">
        <v>0</v>
      </c>
      <c r="F187" s="1">
        <v>0</v>
      </c>
      <c r="G187" s="2">
        <f t="shared" si="0"/>
        <v>137.65302</v>
      </c>
      <c r="H187" s="2">
        <f t="shared" si="1"/>
        <v>0.53000000000000114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3614</v>
      </c>
      <c r="D189" s="1">
        <f>'PR-RAS'!E193</f>
        <v>1388.9</v>
      </c>
      <c r="E189" s="1">
        <v>0</v>
      </c>
      <c r="F189" s="1">
        <v>0</v>
      </c>
      <c r="G189" s="2">
        <f t="shared" si="0"/>
        <v>1201.6584</v>
      </c>
      <c r="H189" s="2">
        <f t="shared" si="1"/>
        <v>9.9999999999909051E-2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453.58</v>
      </c>
      <c r="D191" s="1">
        <f>'PR-RAS'!E195</f>
        <v>588.79999999999995</v>
      </c>
      <c r="E191" s="1">
        <v>0</v>
      </c>
      <c r="F191" s="1">
        <v>0</v>
      </c>
      <c r="G191" s="2">
        <f t="shared" si="0"/>
        <v>309.92419999999998</v>
      </c>
      <c r="H191" s="2">
        <f t="shared" si="1"/>
        <v>0.62000000000006139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2238.6999999999998</v>
      </c>
      <c r="D192" s="1">
        <f>'PR-RAS'!E196</f>
        <v>2245.84</v>
      </c>
      <c r="E192" s="1">
        <v>0</v>
      </c>
      <c r="F192" s="1">
        <v>0</v>
      </c>
      <c r="G192" s="2">
        <f t="shared" si="0"/>
        <v>1285.5025800000001</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2238.6999999999998</v>
      </c>
      <c r="D206" s="1">
        <f>'PR-RAS'!E210</f>
        <v>2245.84</v>
      </c>
      <c r="E206" s="1">
        <v>0</v>
      </c>
      <c r="F206" s="1">
        <v>0</v>
      </c>
      <c r="G206" s="2">
        <f t="shared" si="0"/>
        <v>1379.7278999999999</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2238.6999999999998</v>
      </c>
      <c r="D207" s="1">
        <f>'PR-RAS'!E211</f>
        <v>2245.84</v>
      </c>
      <c r="E207" s="1">
        <v>0</v>
      </c>
      <c r="F207" s="1">
        <v>0</v>
      </c>
      <c r="G207" s="2">
        <f t="shared" si="0"/>
        <v>1386.4582800000001</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1669172.7699999998</v>
      </c>
      <c r="D285" s="1">
        <f>'PR-RAS'!E289</f>
        <v>1771705.08</v>
      </c>
      <c r="E285" s="1">
        <v>0</v>
      </c>
      <c r="F285" s="1">
        <v>0</v>
      </c>
      <c r="G285" s="2">
        <f t="shared" si="8"/>
        <v>1480373.5521199999</v>
      </c>
      <c r="H285" s="2">
        <f t="shared" si="9"/>
        <v>0.31000000028871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56401.560000000056</v>
      </c>
      <c r="E286" s="1">
        <v>0</v>
      </c>
      <c r="F286" s="1">
        <v>0</v>
      </c>
      <c r="G286" s="2">
        <f t="shared" si="8"/>
        <v>32148.889200000031</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33767.499999999767</v>
      </c>
      <c r="D287" s="1">
        <f>'PR-RAS'!E291</f>
        <v>0</v>
      </c>
      <c r="E287" s="1">
        <v>0</v>
      </c>
      <c r="F287" s="1">
        <v>0</v>
      </c>
      <c r="G287" s="2">
        <f t="shared" si="8"/>
        <v>9657.5049999999319</v>
      </c>
      <c r="H287" s="2">
        <f t="shared" si="9"/>
        <v>0.49999999976716936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37756.1</v>
      </c>
      <c r="D288" s="1">
        <f>'PR-RAS'!E292</f>
        <v>0</v>
      </c>
      <c r="E288" s="1">
        <v>0</v>
      </c>
      <c r="F288" s="1">
        <v>0</v>
      </c>
      <c r="G288" s="2">
        <f t="shared" si="8"/>
        <v>10836.000699999999</v>
      </c>
      <c r="H288" s="2">
        <f t="shared" si="9"/>
        <v>9.9999999998544808E-2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6827.63</v>
      </c>
      <c r="D290" s="1">
        <f>'PR-RAS'!E294</f>
        <v>7161.06</v>
      </c>
      <c r="E290" s="1">
        <v>0</v>
      </c>
      <c r="F290" s="1">
        <v>0</v>
      </c>
      <c r="G290" s="2">
        <f t="shared" si="8"/>
        <v>6112.2777499999993</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4100.0200000000004</v>
      </c>
      <c r="D345" s="1">
        <f>'PR-RAS'!E350</f>
        <v>70069.16</v>
      </c>
      <c r="E345" s="1">
        <v>0</v>
      </c>
      <c r="F345" s="1">
        <v>0</v>
      </c>
      <c r="G345" s="2">
        <f t="shared" si="8"/>
        <v>49617.988959999995</v>
      </c>
      <c r="H345" s="2">
        <f t="shared" si="9"/>
        <v>0.18000000000392902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13250</v>
      </c>
      <c r="E346" s="1">
        <v>0</v>
      </c>
      <c r="F346" s="1">
        <v>0</v>
      </c>
      <c r="G346" s="2">
        <f t="shared" si="8"/>
        <v>9142.5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13250</v>
      </c>
      <c r="E351" s="1">
        <v>0</v>
      </c>
      <c r="F351" s="1">
        <v>0</v>
      </c>
      <c r="G351" s="2">
        <f t="shared" si="8"/>
        <v>9275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13250</v>
      </c>
      <c r="E355" s="1">
        <v>0</v>
      </c>
      <c r="F355" s="1">
        <v>0</v>
      </c>
      <c r="G355" s="2">
        <f t="shared" si="8"/>
        <v>9381</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4100.0200000000004</v>
      </c>
      <c r="D358" s="1">
        <f>'PR-RAS'!E363</f>
        <v>56819.16</v>
      </c>
      <c r="E358" s="1">
        <v>0</v>
      </c>
      <c r="F358" s="1">
        <v>0</v>
      </c>
      <c r="G358" s="2">
        <f t="shared" si="8"/>
        <v>42032.587380000004</v>
      </c>
      <c r="H358" s="2">
        <f t="shared" si="9"/>
        <v>0.18000000000392902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4100.0200000000004</v>
      </c>
      <c r="D364" s="1">
        <f>'PR-RAS'!E369</f>
        <v>31819.16</v>
      </c>
      <c r="E364" s="1">
        <v>0</v>
      </c>
      <c r="F364" s="1">
        <v>0</v>
      </c>
      <c r="G364" s="2">
        <f t="shared" si="8"/>
        <v>24589.017419999996</v>
      </c>
      <c r="H364" s="2">
        <f t="shared" si="9"/>
        <v>0.18000000000029104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600</v>
      </c>
      <c r="D365" s="1">
        <f>'PR-RAS'!E370</f>
        <v>510</v>
      </c>
      <c r="E365" s="1">
        <v>0</v>
      </c>
      <c r="F365" s="1">
        <v>0</v>
      </c>
      <c r="G365" s="2">
        <f t="shared" si="8"/>
        <v>589.67999999999995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238.95</v>
      </c>
      <c r="D367" s="1">
        <f>'PR-RAS'!E372</f>
        <v>0</v>
      </c>
      <c r="E367" s="1">
        <v>0</v>
      </c>
      <c r="F367" s="1">
        <v>0</v>
      </c>
      <c r="G367" s="2">
        <f t="shared" si="8"/>
        <v>87.455699999999993</v>
      </c>
      <c r="H367" s="2">
        <f t="shared" si="9"/>
        <v>5.0000000000011369E-2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3261.07</v>
      </c>
      <c r="D371" s="1">
        <f>'PR-RAS'!E376</f>
        <v>31309.16</v>
      </c>
      <c r="E371" s="1">
        <v>0</v>
      </c>
      <c r="F371" s="1">
        <v>0</v>
      </c>
      <c r="G371" s="2">
        <f t="shared" si="8"/>
        <v>24375.374299999999</v>
      </c>
      <c r="H371" s="2">
        <f t="shared" si="9"/>
        <v>0.23000000000001819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25000</v>
      </c>
      <c r="E373" s="1">
        <v>0</v>
      </c>
      <c r="F373" s="1">
        <v>0</v>
      </c>
      <c r="G373" s="2">
        <f t="shared" si="8"/>
        <v>18600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25000</v>
      </c>
      <c r="E374" s="1">
        <v>0</v>
      </c>
      <c r="F374" s="1">
        <v>0</v>
      </c>
      <c r="G374" s="2">
        <f t="shared" si="8"/>
        <v>18650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4100.0200000000004</v>
      </c>
      <c r="D403" s="1">
        <f>'PR-RAS'!E408</f>
        <v>70069.16</v>
      </c>
      <c r="E403" s="1">
        <v>0</v>
      </c>
      <c r="F403" s="1">
        <v>0</v>
      </c>
      <c r="G403" s="2">
        <f t="shared" si="8"/>
        <v>57983.812680000003</v>
      </c>
      <c r="H403" s="2">
        <f t="shared" si="9"/>
        <v>0.18000000000392902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111.42</v>
      </c>
      <c r="E405" s="1">
        <v>0</v>
      </c>
      <c r="F405" s="1">
        <v>0</v>
      </c>
      <c r="G405" s="2">
        <f t="shared" si="8"/>
        <v>90.027360000000002</v>
      </c>
      <c r="H405" s="2">
        <f t="shared" si="9"/>
        <v>0.42000000000000171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1635405.27</v>
      </c>
      <c r="D407" s="1">
        <f>'PR-RAS'!E412</f>
        <v>1828106.6400000001</v>
      </c>
      <c r="E407" s="1">
        <v>0</v>
      </c>
      <c r="F407" s="1">
        <v>0</v>
      </c>
      <c r="G407" s="2">
        <f t="shared" si="8"/>
        <v>2148397.1313000005</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1673272.7899999998</v>
      </c>
      <c r="D408" s="1">
        <f>'PR-RAS'!E413</f>
        <v>1841774.24</v>
      </c>
      <c r="E408" s="1">
        <v>0</v>
      </c>
      <c r="F408" s="1">
        <v>0</v>
      </c>
      <c r="G408" s="2">
        <f t="shared" si="8"/>
        <v>2180226.2568899998</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37867.519999999786</v>
      </c>
      <c r="D410" s="1">
        <f>'PR-RAS'!E415</f>
        <v>13667.59999999986</v>
      </c>
      <c r="E410" s="1">
        <v>0</v>
      </c>
      <c r="F410" s="1">
        <v>0</v>
      </c>
      <c r="G410" s="2">
        <f t="shared" si="8"/>
        <v>26667.912479999795</v>
      </c>
      <c r="H410" s="2">
        <f t="shared" si="9"/>
        <v>0.88000000035390258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37756.1</v>
      </c>
      <c r="D411" s="1">
        <f>'PR-RAS'!E416</f>
        <v>0</v>
      </c>
      <c r="E411" s="1">
        <v>0</v>
      </c>
      <c r="F411" s="1">
        <v>0</v>
      </c>
      <c r="G411" s="2">
        <f t="shared" si="8"/>
        <v>15480.000999999998</v>
      </c>
      <c r="H411" s="2">
        <f t="shared" si="9"/>
        <v>9.9999999998544808E-2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111.42</v>
      </c>
      <c r="E412" s="1">
        <v>0</v>
      </c>
      <c r="F412" s="1">
        <v>0</v>
      </c>
      <c r="G412" s="2">
        <f t="shared" si="8"/>
        <v>91.587239999999994</v>
      </c>
      <c r="H412" s="2">
        <f t="shared" si="9"/>
        <v>0.42000000000000171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6827.63</v>
      </c>
      <c r="D413" s="1">
        <f>'PR-RAS'!E418</f>
        <v>7161.06</v>
      </c>
      <c r="E413" s="1">
        <v>0</v>
      </c>
      <c r="F413" s="1">
        <v>0</v>
      </c>
      <c r="G413" s="2">
        <f t="shared" si="8"/>
        <v>8713.6970000000001</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1635405.27</v>
      </c>
      <c r="D633" s="1">
        <f>'PR-RAS'!E639</f>
        <v>1828106.6400000001</v>
      </c>
      <c r="E633" s="1">
        <v>0</v>
      </c>
      <c r="F633" s="1">
        <v>0</v>
      </c>
      <c r="G633" s="2">
        <f t="shared" si="10"/>
        <v>3344302.9236000003</v>
      </c>
      <c r="H633" s="2">
        <f t="shared" si="11"/>
        <v>0.62999999988824129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1673272.7899999998</v>
      </c>
      <c r="D634" s="1">
        <f>'PR-RAS'!E640</f>
        <v>1841774.24</v>
      </c>
      <c r="E634" s="1">
        <v>0</v>
      </c>
      <c r="F634" s="1">
        <v>0</v>
      </c>
      <c r="G634" s="2">
        <f t="shared" si="10"/>
        <v>3390867.8639099998</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37867.519999999786</v>
      </c>
      <c r="D636" s="1">
        <f>'PR-RAS'!E642</f>
        <v>13667.59999999986</v>
      </c>
      <c r="E636" s="1">
        <v>0</v>
      </c>
      <c r="F636" s="1">
        <v>0</v>
      </c>
      <c r="G636" s="2">
        <f t="shared" si="10"/>
        <v>41403.727199999688</v>
      </c>
      <c r="H636" s="2">
        <f t="shared" si="11"/>
        <v>0.88000000035390258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37756.1</v>
      </c>
      <c r="D637" s="1">
        <f>'PR-RAS'!E643</f>
        <v>0</v>
      </c>
      <c r="E637" s="1">
        <v>0</v>
      </c>
      <c r="F637" s="1">
        <v>0</v>
      </c>
      <c r="G637" s="2">
        <f t="shared" si="10"/>
        <v>24012.8796</v>
      </c>
      <c r="H637" s="2">
        <f t="shared" si="11"/>
        <v>9.9999999998544808E-2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111.42</v>
      </c>
      <c r="E638" s="1">
        <v>0</v>
      </c>
      <c r="F638" s="1">
        <v>0</v>
      </c>
      <c r="G638" s="2">
        <f t="shared" si="10"/>
        <v>141.94908000000001</v>
      </c>
      <c r="H638" s="2">
        <f t="shared" si="11"/>
        <v>0.42000000000000171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111.41999999978725</v>
      </c>
      <c r="D640" s="1">
        <f>'PR-RAS'!E646</f>
        <v>13779.01999999986</v>
      </c>
      <c r="E640" s="1">
        <v>0</v>
      </c>
      <c r="F640" s="1">
        <v>0</v>
      </c>
      <c r="G640" s="2">
        <f t="shared" si="10"/>
        <v>17680.784939999685</v>
      </c>
      <c r="H640" s="2">
        <f t="shared" si="11"/>
        <v>0.43999999964762537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347.4</v>
      </c>
      <c r="D641" s="1">
        <f>'PR-RAS'!E647</f>
        <v>0</v>
      </c>
      <c r="E641" s="1">
        <v>0</v>
      </c>
      <c r="F641" s="1">
        <v>0</v>
      </c>
      <c r="G641" s="2">
        <f t="shared" si="10"/>
        <v>222.33599999999998</v>
      </c>
      <c r="H641" s="2">
        <f t="shared" si="11"/>
        <v>0.39999999999997726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154852.54</v>
      </c>
      <c r="D642" s="1">
        <f>'PR-RAS'!E649</f>
        <v>123038.66</v>
      </c>
      <c r="E642" s="1">
        <v>0</v>
      </c>
      <c r="F642" s="1">
        <v>0</v>
      </c>
      <c r="G642" s="2">
        <f t="shared" si="10"/>
        <v>256996.04026000001</v>
      </c>
      <c r="H642" s="2">
        <f t="shared" si="11"/>
        <v>0.79999999998835847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1815194.61</v>
      </c>
      <c r="D643" s="1">
        <f>'PR-RAS'!E650</f>
        <v>1856480.43</v>
      </c>
      <c r="E643" s="1">
        <v>0</v>
      </c>
      <c r="F643" s="1">
        <v>0</v>
      </c>
      <c r="G643" s="2">
        <f t="shared" si="10"/>
        <v>3549075.8117399998</v>
      </c>
      <c r="H643" s="2">
        <f t="shared" si="11"/>
        <v>0.81999999983236194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1847008.49</v>
      </c>
      <c r="D644" s="1">
        <f>'PR-RAS'!E651</f>
        <v>1847080.1</v>
      </c>
      <c r="E644" s="1">
        <v>0</v>
      </c>
      <c r="F644" s="1">
        <v>0</v>
      </c>
      <c r="G644" s="2">
        <f t="shared" si="10"/>
        <v>3562971.4676700002</v>
      </c>
      <c r="H644" s="2">
        <f t="shared" si="11"/>
        <v>0.59000000008381903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123038.66000000015</v>
      </c>
      <c r="D645" s="1">
        <f>'PR-RAS'!E652</f>
        <v>132438.98999999976</v>
      </c>
      <c r="E645" s="1">
        <v>0</v>
      </c>
      <c r="F645" s="1">
        <v>0</v>
      </c>
      <c r="G645" s="2">
        <f t="shared" si="10"/>
        <v>249818.31615999978</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91</v>
      </c>
      <c r="E647" s="1">
        <v>0</v>
      </c>
      <c r="F647" s="1">
        <v>0</v>
      </c>
      <c r="G647" s="2">
        <f t="shared" si="10"/>
        <v>175.71200000000002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76</v>
      </c>
      <c r="E649" s="1">
        <v>0</v>
      </c>
      <c r="F649" s="1">
        <v>0</v>
      </c>
      <c r="G649" s="2">
        <f t="shared" si="10"/>
        <v>150.98400000000001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9265.25</v>
      </c>
      <c r="D668" s="1">
        <f>'PR-RAS'!E675</f>
        <v>13575.2</v>
      </c>
      <c r="E668" s="1">
        <v>0</v>
      </c>
      <c r="F668" s="1">
        <v>0</v>
      </c>
      <c r="G668" s="2">
        <f t="shared" si="10"/>
        <v>24289.238550000002</v>
      </c>
      <c r="H668" s="2">
        <f t="shared" si="11"/>
        <v>0.4500000000007276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2392.9899999999998</v>
      </c>
      <c r="D669" s="1">
        <f>'PR-RAS'!E676</f>
        <v>5663.02</v>
      </c>
      <c r="E669" s="1">
        <v>0</v>
      </c>
      <c r="F669" s="1">
        <v>0</v>
      </c>
      <c r="G669" s="2">
        <f t="shared" si="10"/>
        <v>9164.3120400000007</v>
      </c>
      <c r="H669" s="2">
        <f t="shared" si="11"/>
        <v>3.0000000000654836E-2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115173.89</v>
      </c>
      <c r="D687" s="1">
        <f>'PR-RAS'!E694</f>
        <v>0</v>
      </c>
      <c r="E687" s="1">
        <v>0</v>
      </c>
      <c r="F687" s="1">
        <v>0</v>
      </c>
      <c r="G687" s="2">
        <f t="shared" si="10"/>
        <v>79009.288540000009</v>
      </c>
      <c r="H687" s="2">
        <f t="shared" si="11"/>
        <v>0.11000000000058208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5509.38</v>
      </c>
      <c r="E691" s="1">
        <v>0</v>
      </c>
      <c r="F691" s="1">
        <v>0</v>
      </c>
      <c r="G691" s="2">
        <f t="shared" si="10"/>
        <v>7602.9443999999994</v>
      </c>
      <c r="H691" s="2">
        <f t="shared" si="11"/>
        <v>0.38000000000010914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250121.48</v>
      </c>
      <c r="D703" s="1">
        <f>'PR-RAS'!E710</f>
        <v>250221.89</v>
      </c>
      <c r="E703" s="1">
        <v>0</v>
      </c>
      <c r="F703" s="1">
        <v>0</v>
      </c>
      <c r="G703" s="2">
        <f t="shared" si="10"/>
        <v>526896.81251999992</v>
      </c>
      <c r="H703" s="2">
        <f t="shared" si="11"/>
        <v>0.58999999999650754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4720.33</v>
      </c>
      <c r="D709" s="1">
        <f>'PR-RAS'!E716</f>
        <v>7427.06</v>
      </c>
      <c r="E709" s="1">
        <v>0</v>
      </c>
      <c r="F709" s="1">
        <v>0</v>
      </c>
      <c r="G709" s="2">
        <f t="shared" si="10"/>
        <v>13858.7106</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3251.73</v>
      </c>
      <c r="D710" s="1">
        <f>'PR-RAS'!E717</f>
        <v>3185.37</v>
      </c>
      <c r="E710" s="1">
        <v>0</v>
      </c>
      <c r="F710" s="1">
        <v>0</v>
      </c>
      <c r="G710" s="2">
        <f t="shared" si="10"/>
        <v>6822.3312299999989</v>
      </c>
      <c r="H710" s="2">
        <f t="shared" si="11"/>
        <v>0.63999999999987267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19172.53</v>
      </c>
      <c r="D711" s="1">
        <f>'PR-RAS'!E718</f>
        <v>18487</v>
      </c>
      <c r="E711" s="1">
        <v>0</v>
      </c>
      <c r="F711" s="1">
        <v>0</v>
      </c>
      <c r="G711" s="2">
        <f t="shared" si="10"/>
        <v>39864.0363</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1009.45</v>
      </c>
      <c r="D713" s="1">
        <f>'PR-RAS'!E720</f>
        <v>60</v>
      </c>
      <c r="E713" s="1">
        <v>0</v>
      </c>
      <c r="F713" s="1">
        <v>0</v>
      </c>
      <c r="G713" s="2">
        <f t="shared" si="10"/>
        <v>804.16840000000002</v>
      </c>
      <c r="H713" s="2">
        <f t="shared" si="11"/>
        <v>0.45000000000004547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2873.12</v>
      </c>
      <c r="D718" s="1">
        <f>'PR-RAS'!E725</f>
        <v>2792.2</v>
      </c>
      <c r="E718" s="1">
        <v>0</v>
      </c>
      <c r="F718" s="1">
        <v>0</v>
      </c>
      <c r="G718" s="2">
        <f t="shared" si="10"/>
        <v>6064.0418399999999</v>
      </c>
      <c r="H718" s="2">
        <f t="shared" si="11"/>
        <v>0.31999999999970896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2179.5300000000002</v>
      </c>
      <c r="D719" s="1">
        <f>'PR-RAS'!E726</f>
        <v>1066.53</v>
      </c>
      <c r="E719" s="1">
        <v>0</v>
      </c>
      <c r="F719" s="1">
        <v>0</v>
      </c>
      <c r="G719" s="2">
        <f t="shared" si="10"/>
        <v>3096.4396200000001</v>
      </c>
      <c r="H719" s="2">
        <f t="shared" si="11"/>
        <v>0.9399999999998272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218007.38</v>
      </c>
      <c r="D984" s="6">
        <f>BILANCA!E6</f>
        <v>268542.88</v>
      </c>
      <c r="E984" s="6">
        <v>0</v>
      </c>
      <c r="F984" s="6">
        <v>0</v>
      </c>
      <c r="G984" s="7">
        <f t="shared" ref="G984:G1241" si="22">B984/1000*C984+B984/500*D984</f>
        <v>755.09314000000006</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81019.86000000003</v>
      </c>
      <c r="D985" s="1">
        <f>BILANCA!E7</f>
        <v>126577.76999999999</v>
      </c>
      <c r="E985" s="1">
        <v>0</v>
      </c>
      <c r="F985" s="1">
        <v>0</v>
      </c>
      <c r="G985" s="2">
        <f t="shared" si="22"/>
        <v>668.35080000000005</v>
      </c>
      <c r="H985" s="2">
        <f t="shared" si="19"/>
        <v>0.36999999998079147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13250</v>
      </c>
      <c r="E986" s="1">
        <v>0</v>
      </c>
      <c r="F986" s="1">
        <v>0</v>
      </c>
      <c r="G986" s="2">
        <f t="shared" si="22"/>
        <v>79.5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13250</v>
      </c>
      <c r="E988" s="1">
        <v>0</v>
      </c>
      <c r="F988" s="1">
        <v>0</v>
      </c>
      <c r="G988" s="2">
        <f t="shared" si="22"/>
        <v>132.5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81019.86000000003</v>
      </c>
      <c r="D990" s="1">
        <f>BILANCA!E12</f>
        <v>113327.76999999999</v>
      </c>
      <c r="E990" s="1">
        <v>0</v>
      </c>
      <c r="F990" s="1">
        <v>0</v>
      </c>
      <c r="G990" s="2">
        <f t="shared" si="22"/>
        <v>2153.7278000000001</v>
      </c>
      <c r="H990" s="2">
        <f t="shared" si="19"/>
        <v>0.36999999998079147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28028.010000000002</v>
      </c>
      <c r="D991" s="1">
        <f>BILANCA!E13</f>
        <v>27565.39</v>
      </c>
      <c r="E991" s="1">
        <v>0</v>
      </c>
      <c r="F991" s="1">
        <v>0</v>
      </c>
      <c r="G991" s="2">
        <f t="shared" si="22"/>
        <v>665.27032000000008</v>
      </c>
      <c r="H991" s="2">
        <f t="shared" si="19"/>
        <v>0.40000000000145519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37008.720000000001</v>
      </c>
      <c r="D993" s="1">
        <f>BILANCA!E15</f>
        <v>37008.720000000001</v>
      </c>
      <c r="E993" s="1">
        <v>0</v>
      </c>
      <c r="F993" s="1">
        <v>0</v>
      </c>
      <c r="G993" s="2">
        <f t="shared" si="22"/>
        <v>1110.2616</v>
      </c>
      <c r="H993" s="2">
        <f t="shared" si="19"/>
        <v>0.55999999999767169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8980.7099999999991</v>
      </c>
      <c r="D996" s="1">
        <f>BILANCA!E18</f>
        <v>9443.33</v>
      </c>
      <c r="E996" s="1">
        <v>0</v>
      </c>
      <c r="F996" s="1">
        <v>0</v>
      </c>
      <c r="G996" s="2">
        <f t="shared" si="22"/>
        <v>362.27580999999998</v>
      </c>
      <c r="H996" s="2">
        <f t="shared" si="19"/>
        <v>0.62000000000080036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52550.900000000023</v>
      </c>
      <c r="D997" s="1">
        <f>BILANCA!E19</f>
        <v>63916.609999999986</v>
      </c>
      <c r="E997" s="1">
        <v>0</v>
      </c>
      <c r="F997" s="1">
        <v>0</v>
      </c>
      <c r="G997" s="2">
        <f t="shared" si="22"/>
        <v>2525.3776799999996</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28730.05</v>
      </c>
      <c r="D998" s="1">
        <f>BILANCA!E20</f>
        <v>28956.400000000001</v>
      </c>
      <c r="E998" s="1">
        <v>0</v>
      </c>
      <c r="F998" s="1">
        <v>0</v>
      </c>
      <c r="G998" s="2">
        <f t="shared" si="22"/>
        <v>1299.64275</v>
      </c>
      <c r="H998" s="2">
        <f t="shared" si="19"/>
        <v>0.4500000000007276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2011.25</v>
      </c>
      <c r="D999" s="1">
        <f>BILANCA!E21</f>
        <v>2011.25</v>
      </c>
      <c r="E999" s="1">
        <v>0</v>
      </c>
      <c r="F999" s="1">
        <v>0</v>
      </c>
      <c r="G999" s="2">
        <f t="shared" si="22"/>
        <v>96.539999999999992</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20589.5</v>
      </c>
      <c r="D1000" s="1">
        <f>BILANCA!E22</f>
        <v>19963.41</v>
      </c>
      <c r="E1000" s="1">
        <v>0</v>
      </c>
      <c r="F1000" s="1">
        <v>0</v>
      </c>
      <c r="G1000" s="2">
        <f t="shared" si="22"/>
        <v>1028.7774400000001</v>
      </c>
      <c r="H1000" s="2">
        <f t="shared" si="19"/>
        <v>0.90999999999985448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138.76</v>
      </c>
      <c r="D1003" s="1">
        <f>BILANCA!E25</f>
        <v>138.76</v>
      </c>
      <c r="E1003" s="1">
        <v>0</v>
      </c>
      <c r="F1003" s="1">
        <v>0</v>
      </c>
      <c r="G1003" s="2">
        <f t="shared" si="22"/>
        <v>8.3255999999999997</v>
      </c>
      <c r="H1003" s="2">
        <f t="shared" si="19"/>
        <v>0.48000000000001819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313258.2</v>
      </c>
      <c r="D1004" s="1">
        <f>BILANCA!E26</f>
        <v>336324.93</v>
      </c>
      <c r="E1004" s="1">
        <v>0</v>
      </c>
      <c r="F1004" s="1">
        <v>0</v>
      </c>
      <c r="G1004" s="2">
        <f t="shared" si="22"/>
        <v>20704.069260000004</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312176.86</v>
      </c>
      <c r="D1006" s="1">
        <f>BILANCA!E28</f>
        <v>323478.14</v>
      </c>
      <c r="E1006" s="1">
        <v>0</v>
      </c>
      <c r="F1006" s="1">
        <v>0</v>
      </c>
      <c r="G1006" s="2">
        <f t="shared" si="22"/>
        <v>22060.06222</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21666.670000000002</v>
      </c>
      <c r="E1007" s="1">
        <v>0</v>
      </c>
      <c r="F1007" s="1">
        <v>0</v>
      </c>
      <c r="G1007" s="2">
        <f t="shared" si="22"/>
        <v>1040.0001600000001</v>
      </c>
      <c r="H1007" s="2">
        <f t="shared" si="19"/>
        <v>0.32999999999810825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16163.65</v>
      </c>
      <c r="D1008" s="1">
        <f>BILANCA!E30</f>
        <v>41163.65</v>
      </c>
      <c r="E1008" s="1">
        <v>0</v>
      </c>
      <c r="F1008" s="1">
        <v>0</v>
      </c>
      <c r="G1008" s="2">
        <f t="shared" si="22"/>
        <v>2462.2737500000003</v>
      </c>
      <c r="H1008" s="2">
        <f t="shared" si="19"/>
        <v>0.69999999999890861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16163.65</v>
      </c>
      <c r="D1012" s="1">
        <f>BILANCA!E34</f>
        <v>19496.98</v>
      </c>
      <c r="E1012" s="1">
        <v>0</v>
      </c>
      <c r="F1012" s="1">
        <v>0</v>
      </c>
      <c r="G1012" s="2">
        <f t="shared" si="22"/>
        <v>1599.57069</v>
      </c>
      <c r="H1012" s="2">
        <f t="shared" si="19"/>
        <v>0.37000000000080036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440.94999999999982</v>
      </c>
      <c r="D1013" s="1">
        <f>BILANCA!E35</f>
        <v>179.09999999999945</v>
      </c>
      <c r="E1013" s="1">
        <v>0</v>
      </c>
      <c r="F1013" s="1">
        <v>0</v>
      </c>
      <c r="G1013" s="2">
        <f t="shared" si="22"/>
        <v>23.97449999999996</v>
      </c>
      <c r="H1013" s="2">
        <f t="shared" si="19"/>
        <v>0.1499999999996362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4826.68</v>
      </c>
      <c r="D1014" s="1">
        <f>BILANCA!E36</f>
        <v>4826.68</v>
      </c>
      <c r="E1014" s="1">
        <v>0</v>
      </c>
      <c r="F1014" s="1">
        <v>0</v>
      </c>
      <c r="G1014" s="2">
        <f t="shared" si="22"/>
        <v>448.88124000000005</v>
      </c>
      <c r="H1014" s="2">
        <f t="shared" si="19"/>
        <v>0.63999999999941792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291.44</v>
      </c>
      <c r="D1015" s="1">
        <f>BILANCA!E37</f>
        <v>291.44</v>
      </c>
      <c r="E1015" s="1">
        <v>0</v>
      </c>
      <c r="F1015" s="1">
        <v>0</v>
      </c>
      <c r="G1015" s="2">
        <f t="shared" si="22"/>
        <v>27.97824</v>
      </c>
      <c r="H1015" s="2">
        <f t="shared" si="19"/>
        <v>0.87999999999999545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4677.17</v>
      </c>
      <c r="D1018" s="1">
        <f>BILANCA!E40</f>
        <v>4939.0200000000004</v>
      </c>
      <c r="E1018" s="1">
        <v>0</v>
      </c>
      <c r="F1018" s="1">
        <v>0</v>
      </c>
      <c r="G1018" s="2">
        <f t="shared" si="22"/>
        <v>509.43235000000004</v>
      </c>
      <c r="H1018" s="2">
        <f t="shared" si="19"/>
        <v>0.19000000000050932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2431.48</v>
      </c>
      <c r="D1025" s="1">
        <f>BILANCA!E47</f>
        <v>2431.48</v>
      </c>
      <c r="E1025" s="1">
        <v>0</v>
      </c>
      <c r="F1025" s="1">
        <v>0</v>
      </c>
      <c r="G1025" s="2">
        <f t="shared" si="22"/>
        <v>306.36648000000002</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2431.48</v>
      </c>
      <c r="D1028" s="1">
        <f>BILANCA!E50</f>
        <v>2431.48</v>
      </c>
      <c r="E1028" s="1">
        <v>0</v>
      </c>
      <c r="F1028" s="1">
        <v>0</v>
      </c>
      <c r="G1028" s="2">
        <f t="shared" si="22"/>
        <v>328.24979999999999</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81164.3</v>
      </c>
      <c r="D1032" s="1">
        <f>BILANCA!E54</f>
        <v>78845.33</v>
      </c>
      <c r="E1032" s="1">
        <v>0</v>
      </c>
      <c r="F1032" s="1">
        <v>0</v>
      </c>
      <c r="G1032" s="2">
        <f t="shared" si="22"/>
        <v>11703.893040000001</v>
      </c>
      <c r="H1032" s="2">
        <f t="shared" si="19"/>
        <v>0.63000000000465661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81164.3</v>
      </c>
      <c r="D1033" s="1">
        <f>BILANCA!E55</f>
        <v>78845.33</v>
      </c>
      <c r="E1033" s="1">
        <v>0</v>
      </c>
      <c r="F1033" s="1">
        <v>0</v>
      </c>
      <c r="G1033" s="2">
        <f t="shared" si="22"/>
        <v>11942.748</v>
      </c>
      <c r="H1033" s="2">
        <f t="shared" si="19"/>
        <v>0.63000000000465661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136987.51999999999</v>
      </c>
      <c r="D1046" s="1">
        <f>BILANCA!E68</f>
        <v>141965.10999999999</v>
      </c>
      <c r="E1046" s="1">
        <v>0</v>
      </c>
      <c r="F1046" s="1">
        <v>0</v>
      </c>
      <c r="G1046" s="2">
        <f t="shared" si="22"/>
        <v>26517.817619999998</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123038.65999999999</v>
      </c>
      <c r="D1047" s="1">
        <f>BILANCA!E69</f>
        <v>132438.99</v>
      </c>
      <c r="E1047" s="1">
        <v>0</v>
      </c>
      <c r="F1047" s="1">
        <v>0</v>
      </c>
      <c r="G1047" s="2">
        <f t="shared" si="22"/>
        <v>24826.664959999998</v>
      </c>
      <c r="H1047" s="2">
        <f t="shared" si="19"/>
        <v>0.35000000002037268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122984.4</v>
      </c>
      <c r="D1048" s="1">
        <f>BILANCA!E70</f>
        <v>132381.32999999999</v>
      </c>
      <c r="E1048" s="1">
        <v>0</v>
      </c>
      <c r="F1048" s="1">
        <v>0</v>
      </c>
      <c r="G1048" s="2">
        <f t="shared" si="22"/>
        <v>25203.5589</v>
      </c>
      <c r="H1048" s="2">
        <f t="shared" si="19"/>
        <v>0.72999999998137355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122984.4</v>
      </c>
      <c r="D1050" s="1">
        <f>BILANCA!E72</f>
        <v>132381.32999999999</v>
      </c>
      <c r="E1050" s="1">
        <v>0</v>
      </c>
      <c r="F1050" s="1">
        <v>0</v>
      </c>
      <c r="G1050" s="2">
        <f t="shared" si="22"/>
        <v>25979.053019999999</v>
      </c>
      <c r="H1050" s="2">
        <f t="shared" si="19"/>
        <v>0.72999999998137355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54.26</v>
      </c>
      <c r="D1054" s="1">
        <f>BILANCA!E76</f>
        <v>57.66</v>
      </c>
      <c r="E1054" s="1">
        <v>0</v>
      </c>
      <c r="F1054" s="1">
        <v>0</v>
      </c>
      <c r="G1054" s="2">
        <f t="shared" si="22"/>
        <v>12.040179999999998</v>
      </c>
      <c r="H1054" s="2">
        <f t="shared" si="19"/>
        <v>0.60000000000000142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6773.83</v>
      </c>
      <c r="D1056" s="1">
        <f>BILANCA!E78</f>
        <v>2365.06</v>
      </c>
      <c r="E1056" s="1">
        <v>0</v>
      </c>
      <c r="F1056" s="1">
        <v>0</v>
      </c>
      <c r="G1056" s="2">
        <f t="shared" si="22"/>
        <v>839.78834999999992</v>
      </c>
      <c r="H1056" s="2">
        <f t="shared" si="19"/>
        <v>0.23000000000001819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96.4</v>
      </c>
      <c r="D1062" s="1">
        <f>BILANCA!E84</f>
        <v>0</v>
      </c>
      <c r="E1062" s="1">
        <v>0</v>
      </c>
      <c r="F1062" s="1">
        <v>0</v>
      </c>
      <c r="G1062" s="2">
        <f t="shared" si="22"/>
        <v>7.6156000000000006</v>
      </c>
      <c r="H1062" s="2">
        <f t="shared" si="19"/>
        <v>0.40000000000000568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6677.43</v>
      </c>
      <c r="D1064" s="1">
        <f>BILANCA!E86</f>
        <v>2365.06</v>
      </c>
      <c r="E1064" s="1">
        <v>0</v>
      </c>
      <c r="F1064" s="1">
        <v>0</v>
      </c>
      <c r="G1064" s="2">
        <f t="shared" si="22"/>
        <v>924.01155000000006</v>
      </c>
      <c r="H1064" s="2">
        <f t="shared" si="19"/>
        <v>0.49000000000023647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6827.63</v>
      </c>
      <c r="D1124" s="1">
        <f>BILANCA!E146</f>
        <v>7161.06</v>
      </c>
      <c r="E1124" s="1">
        <v>0</v>
      </c>
      <c r="F1124" s="1">
        <v>0</v>
      </c>
      <c r="G1124" s="2">
        <f t="shared" si="22"/>
        <v>2982.1147499999997</v>
      </c>
      <c r="H1124" s="2">
        <f t="shared" si="23"/>
        <v>0.43000000000029104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7692.05</v>
      </c>
      <c r="D1137" s="1">
        <f>BILANCA!E159</f>
        <v>8705.43</v>
      </c>
      <c r="E1137" s="1">
        <v>0</v>
      </c>
      <c r="F1137" s="1">
        <v>0</v>
      </c>
      <c r="G1137" s="2">
        <f t="shared" si="22"/>
        <v>3865.8481400000001</v>
      </c>
      <c r="H1137" s="2">
        <f t="shared" si="23"/>
        <v>0.48000000000047294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864.42</v>
      </c>
      <c r="D1141" s="1">
        <f>BILANCA!E163</f>
        <v>1544.37</v>
      </c>
      <c r="E1141" s="1">
        <v>0</v>
      </c>
      <c r="F1141" s="1">
        <v>0</v>
      </c>
      <c r="G1141" s="2">
        <f t="shared" si="22"/>
        <v>624.59928000000002</v>
      </c>
      <c r="H1141" s="2">
        <f t="shared" si="23"/>
        <v>0.78999999999984993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347.4</v>
      </c>
      <c r="D1148" s="1">
        <f>BILANCA!E170</f>
        <v>0</v>
      </c>
      <c r="E1148" s="1">
        <v>0</v>
      </c>
      <c r="F1148" s="1">
        <v>0</v>
      </c>
      <c r="G1148" s="2">
        <f t="shared" si="22"/>
        <v>57.320999999999998</v>
      </c>
      <c r="H1148" s="2">
        <f t="shared" si="23"/>
        <v>0.39999999999997726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347.4</v>
      </c>
      <c r="D1149" s="1">
        <f>BILANCA!E171</f>
        <v>0</v>
      </c>
      <c r="E1149" s="1">
        <v>0</v>
      </c>
      <c r="F1149" s="1">
        <v>0</v>
      </c>
      <c r="G1149" s="2">
        <f t="shared" si="22"/>
        <v>57.668399999999998</v>
      </c>
      <c r="H1149" s="2">
        <f t="shared" si="23"/>
        <v>0.39999999999997726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218007.38</v>
      </c>
      <c r="D1152" s="1">
        <f>BILANCA!E175</f>
        <v>268542.88</v>
      </c>
      <c r="E1152" s="1">
        <v>0</v>
      </c>
      <c r="F1152" s="1">
        <v>0</v>
      </c>
      <c r="G1152" s="2">
        <f t="shared" si="22"/>
        <v>127610.74066000001</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130271.31</v>
      </c>
      <c r="D1153" s="1">
        <f>BILANCA!E176</f>
        <v>148583.07</v>
      </c>
      <c r="E1153" s="1">
        <v>0</v>
      </c>
      <c r="F1153" s="1">
        <v>0</v>
      </c>
      <c r="G1153" s="2">
        <f t="shared" si="22"/>
        <v>72664.366500000004</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130251.31</v>
      </c>
      <c r="D1154" s="1">
        <f>BILANCA!E177</f>
        <v>148583.07</v>
      </c>
      <c r="E1154" s="1">
        <v>0</v>
      </c>
      <c r="F1154" s="1">
        <v>0</v>
      </c>
      <c r="G1154" s="2">
        <f t="shared" si="22"/>
        <v>73088.383950000003</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113305.66</v>
      </c>
      <c r="D1155" s="1">
        <f>BILANCA!E178</f>
        <v>126884</v>
      </c>
      <c r="E1155" s="1">
        <v>0</v>
      </c>
      <c r="F1155" s="1">
        <v>0</v>
      </c>
      <c r="G1155" s="2">
        <f t="shared" si="22"/>
        <v>63136.669519999996</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16945.650000000001</v>
      </c>
      <c r="D1156" s="1">
        <f>BILANCA!E179</f>
        <v>21699.07</v>
      </c>
      <c r="E1156" s="1">
        <v>0</v>
      </c>
      <c r="F1156" s="1">
        <v>0</v>
      </c>
      <c r="G1156" s="2">
        <f t="shared" si="22"/>
        <v>10439.47567</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v>
      </c>
      <c r="D1166" s="1">
        <f>BILANCA!E189</f>
        <v>0</v>
      </c>
      <c r="E1166" s="1">
        <v>0</v>
      </c>
      <c r="F1166" s="1">
        <v>0</v>
      </c>
      <c r="G1166" s="2">
        <f t="shared" si="22"/>
        <v>3.66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87736.07</v>
      </c>
      <c r="D1214" s="1">
        <f>BILANCA!E237</f>
        <v>119959.81</v>
      </c>
      <c r="E1214" s="1">
        <v>0</v>
      </c>
      <c r="F1214" s="1">
        <v>0</v>
      </c>
      <c r="G1214" s="2">
        <f t="shared" si="22"/>
        <v>75688.464390000008</v>
      </c>
      <c r="H1214" s="2">
        <f t="shared" si="23"/>
        <v>0.26000000000931323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81019.86</v>
      </c>
      <c r="D1215" s="1">
        <f>BILANCA!E238</f>
        <v>126577.77</v>
      </c>
      <c r="E1215" s="1">
        <v>0</v>
      </c>
      <c r="F1215" s="1">
        <v>0</v>
      </c>
      <c r="G1215" s="2">
        <f t="shared" si="22"/>
        <v>77528.692800000004</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81019.86</v>
      </c>
      <c r="D1216" s="1">
        <f>BILANCA!E239</f>
        <v>126577.77</v>
      </c>
      <c r="E1216" s="1">
        <v>0</v>
      </c>
      <c r="F1216" s="1">
        <v>0</v>
      </c>
      <c r="G1216" s="2">
        <f t="shared" si="22"/>
        <v>77862.868200000012</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81019.86</v>
      </c>
      <c r="D1217" s="1">
        <f>BILANCA!E240</f>
        <v>126577.77</v>
      </c>
      <c r="E1217" s="1">
        <v>0</v>
      </c>
      <c r="F1217" s="1">
        <v>0</v>
      </c>
      <c r="G1217" s="2">
        <f t="shared" si="22"/>
        <v>78197.043600000005</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-111.42000000000053</v>
      </c>
      <c r="D1222" s="1">
        <f>BILANCA!E245</f>
        <v>-13779.02</v>
      </c>
      <c r="E1222" s="1">
        <v>0</v>
      </c>
      <c r="F1222" s="1">
        <v>0</v>
      </c>
      <c r="G1222" s="2">
        <f t="shared" si="22"/>
        <v>-6613.0009399999999</v>
      </c>
      <c r="H1222" s="2">
        <f t="shared" si="23"/>
        <v>0.44000000000096406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3988.6</v>
      </c>
      <c r="D1223" s="1">
        <f>BILANCA!E246</f>
        <v>0</v>
      </c>
      <c r="E1223" s="1">
        <v>0</v>
      </c>
      <c r="F1223" s="1">
        <v>0</v>
      </c>
      <c r="G1223" s="2">
        <f t="shared" si="22"/>
        <v>957.2639999999999</v>
      </c>
      <c r="H1223" s="2">
        <f t="shared" si="23"/>
        <v>0.40000000000009095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3988.6</v>
      </c>
      <c r="D1224" s="1">
        <f>BILANCA!E247</f>
        <v>0</v>
      </c>
      <c r="E1224" s="1">
        <v>0</v>
      </c>
      <c r="F1224" s="1">
        <v>0</v>
      </c>
      <c r="G1224" s="2">
        <f t="shared" si="22"/>
        <v>961.25259999999992</v>
      </c>
      <c r="H1224" s="2">
        <f t="shared" si="23"/>
        <v>0.40000000000009095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4100.0200000000004</v>
      </c>
      <c r="D1227" s="1">
        <f>BILANCA!E250</f>
        <v>13779.02</v>
      </c>
      <c r="E1227" s="1">
        <v>0</v>
      </c>
      <c r="F1227" s="1">
        <v>0</v>
      </c>
      <c r="G1227" s="2">
        <f t="shared" si="22"/>
        <v>7724.56664</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7757.82</v>
      </c>
      <c r="E1228" s="1">
        <v>0</v>
      </c>
      <c r="F1228" s="1">
        <v>0</v>
      </c>
      <c r="G1228" s="2">
        <f t="shared" si="22"/>
        <v>3801.3317999999999</v>
      </c>
      <c r="H1228" s="2">
        <f t="shared" si="23"/>
        <v>0.18000000000029104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4100.0200000000004</v>
      </c>
      <c r="D1229" s="1">
        <f>BILANCA!E252</f>
        <v>6021.2</v>
      </c>
      <c r="E1229" s="1">
        <v>0</v>
      </c>
      <c r="F1229" s="1">
        <v>0</v>
      </c>
      <c r="G1229" s="2">
        <f t="shared" si="22"/>
        <v>3971.03532</v>
      </c>
      <c r="H1229" s="2">
        <f t="shared" si="23"/>
        <v>0.22000000000025466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6827.63</v>
      </c>
      <c r="D1232" s="1">
        <f>BILANCA!E255</f>
        <v>7161.06</v>
      </c>
      <c r="E1232" s="1">
        <v>0</v>
      </c>
      <c r="F1232" s="1">
        <v>0</v>
      </c>
      <c r="G1232" s="2">
        <f t="shared" si="22"/>
        <v>5266.2877500000004</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1735811.95</v>
      </c>
      <c r="D1236" s="1">
        <f>BILANCA!E259</f>
        <v>1986557.51</v>
      </c>
      <c r="E1236" s="1">
        <v>0</v>
      </c>
      <c r="F1236" s="1">
        <v>0</v>
      </c>
      <c r="G1236" s="2">
        <f t="shared" si="22"/>
        <v>1444358.5234099999</v>
      </c>
      <c r="H1236" s="2">
        <f t="shared" si="23"/>
        <v>0.5400000000372529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1735811.95</v>
      </c>
      <c r="D1237" s="1">
        <f>BILANCA!E260</f>
        <v>1986557.51</v>
      </c>
      <c r="E1237" s="1">
        <v>0</v>
      </c>
      <c r="F1237" s="1">
        <v>0</v>
      </c>
      <c r="G1237" s="2">
        <f t="shared" si="22"/>
        <v>1450067.4503800001</v>
      </c>
      <c r="H1237" s="2">
        <f t="shared" si="23"/>
        <v>0.5400000000372529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7692.05</v>
      </c>
      <c r="D1240" s="1">
        <f>BILANCA!E264</f>
        <v>8705.43</v>
      </c>
      <c r="E1240" s="1">
        <v>0</v>
      </c>
      <c r="F1240" s="1">
        <v>0</v>
      </c>
      <c r="G1240" s="2">
        <f t="shared" si="22"/>
        <v>6451.44787</v>
      </c>
      <c r="H1240" s="2">
        <f t="shared" si="23"/>
        <v>0.48000000000047294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5909.93</v>
      </c>
      <c r="D1244" s="1">
        <f>BILANCA!E268</f>
        <v>2254.9699999999998</v>
      </c>
      <c r="E1244" s="1">
        <v>0</v>
      </c>
      <c r="F1244" s="1">
        <v>0</v>
      </c>
      <c r="G1244" s="2">
        <f t="shared" si="24"/>
        <v>2719.5860700000003</v>
      </c>
      <c r="H1244" s="2">
        <f t="shared" si="23"/>
        <v>9.9999999999909051E-2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460.9</v>
      </c>
      <c r="D1245" s="1">
        <f>BILANCA!E269</f>
        <v>110.09</v>
      </c>
      <c r="E1245" s="1">
        <v>0</v>
      </c>
      <c r="F1245" s="1">
        <v>0</v>
      </c>
      <c r="G1245" s="2">
        <f t="shared" si="24"/>
        <v>178.44296</v>
      </c>
      <c r="H1245" s="2">
        <f t="shared" si="23"/>
        <v>0.19000000000002615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306.60000000000002</v>
      </c>
      <c r="D1247" s="1">
        <f>BILANCA!E271</f>
        <v>0</v>
      </c>
      <c r="E1247" s="1">
        <v>0</v>
      </c>
      <c r="F1247" s="1">
        <v>0</v>
      </c>
      <c r="G1247" s="2">
        <f t="shared" si="24"/>
        <v>80.942400000000006</v>
      </c>
      <c r="H1247" s="2">
        <f t="shared" si="23"/>
        <v>0.39999999999997726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3333.24</v>
      </c>
      <c r="D1263" s="1">
        <f>BILANCA!E287</f>
        <v>10314.58</v>
      </c>
      <c r="E1263" s="1">
        <v>0</v>
      </c>
      <c r="F1263" s="1">
        <v>0</v>
      </c>
      <c r="G1263" s="2">
        <f t="shared" si="24"/>
        <v>6709.4720000000007</v>
      </c>
      <c r="H1263" s="2">
        <f t="shared" si="23"/>
        <v>0.65999999999985448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126918.07</v>
      </c>
      <c r="D1264" s="1">
        <f>BILANCA!E288</f>
        <v>138268.49</v>
      </c>
      <c r="E1264" s="1">
        <v>0</v>
      </c>
      <c r="F1264" s="1">
        <v>0</v>
      </c>
      <c r="G1264" s="2">
        <f t="shared" si="24"/>
        <v>113370.86905000001</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v>
      </c>
      <c r="D1265" s="1">
        <f>BILANCA!E289</f>
        <v>0</v>
      </c>
      <c r="E1265" s="1">
        <v>0</v>
      </c>
      <c r="F1265" s="1">
        <v>0</v>
      </c>
      <c r="G1265" s="2">
        <f t="shared" si="24"/>
        <v>5.64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1673272.79</v>
      </c>
      <c r="D1408" s="1">
        <f>'RAS-funkcijski'!E114</f>
        <v>1841774.24</v>
      </c>
      <c r="E1408" s="1">
        <v>0</v>
      </c>
      <c r="F1408" s="1">
        <v>0</v>
      </c>
      <c r="G1408" s="2">
        <f t="shared" si="24"/>
        <v>589250.33970000001</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1582124.06</v>
      </c>
      <c r="D1409" s="1">
        <f>'RAS-funkcijski'!E115</f>
        <v>1742409.14</v>
      </c>
      <c r="E1409" s="1">
        <v>0</v>
      </c>
      <c r="F1409" s="1">
        <v>0</v>
      </c>
      <c r="G1409" s="2">
        <f t="shared" si="24"/>
        <v>562430.59973999998</v>
      </c>
      <c r="H1409" s="2">
        <f t="shared" si="27"/>
        <v>0.19999999995343387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1582124.06</v>
      </c>
      <c r="D1410" s="1">
        <f>'RAS-funkcijski'!E116</f>
        <v>1742409.14</v>
      </c>
      <c r="E1410" s="1">
        <v>0</v>
      </c>
      <c r="F1410" s="1">
        <v>0</v>
      </c>
      <c r="G1410" s="2">
        <f t="shared" si="24"/>
        <v>567497.54208000004</v>
      </c>
      <c r="H1410" s="2">
        <f t="shared" si="27"/>
        <v>0.19999999995343387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91148.73</v>
      </c>
      <c r="D1420" s="1">
        <f>'RAS-funkcijski'!E126</f>
        <v>99365.1</v>
      </c>
      <c r="E1420" s="1">
        <v>0</v>
      </c>
      <c r="F1420" s="1">
        <v>0</v>
      </c>
      <c r="G1420" s="2">
        <f t="shared" si="24"/>
        <v>35365.229460000002</v>
      </c>
      <c r="H1420" s="2">
        <f t="shared" si="27"/>
        <v>0.3700000000098953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1673272.79</v>
      </c>
      <c r="D1435" s="13">
        <f>'RAS-funkcijski'!E141</f>
        <v>1841774.24</v>
      </c>
      <c r="E1435" s="13">
        <v>0</v>
      </c>
      <c r="F1435" s="13">
        <v>0</v>
      </c>
      <c r="G1435" s="14">
        <f t="shared" si="24"/>
        <v>733884.51399000012</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130271.31</v>
      </c>
      <c r="D1480" s="6"/>
      <c r="E1480" s="6">
        <v>0</v>
      </c>
      <c r="F1480" s="6">
        <v>0</v>
      </c>
      <c r="G1480" s="7">
        <f t="shared" ref="G1480:G1580" si="34">B1480/1000*C1480</f>
        <v>130.27131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1856457.3699999999</v>
      </c>
      <c r="D1481" s="1">
        <v>0</v>
      </c>
      <c r="E1481" s="1">
        <v>0</v>
      </c>
      <c r="F1481" s="1">
        <v>0</v>
      </c>
      <c r="G1481" s="2">
        <f t="shared" si="34"/>
        <v>3712.9147399999997</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1786388.21</v>
      </c>
      <c r="D1483" s="1">
        <v>0</v>
      </c>
      <c r="E1483" s="1">
        <v>0</v>
      </c>
      <c r="F1483" s="1">
        <v>0</v>
      </c>
      <c r="G1483" s="2">
        <f t="shared" si="34"/>
        <v>7145.5528400000003</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1481730.42</v>
      </c>
      <c r="D1484" s="1">
        <v>0</v>
      </c>
      <c r="E1484" s="1">
        <v>0</v>
      </c>
      <c r="F1484" s="1">
        <v>0</v>
      </c>
      <c r="G1484" s="2">
        <f t="shared" si="34"/>
        <v>7408.6520999999993</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301782.26</v>
      </c>
      <c r="D1485" s="1">
        <v>0</v>
      </c>
      <c r="E1485" s="1">
        <v>0</v>
      </c>
      <c r="F1485" s="1">
        <v>0</v>
      </c>
      <c r="G1485" s="2">
        <f t="shared" si="34"/>
        <v>1810.6935600000002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2245.84</v>
      </c>
      <c r="D1486" s="1">
        <v>0</v>
      </c>
      <c r="E1486" s="1">
        <v>0</v>
      </c>
      <c r="F1486" s="1">
        <v>0</v>
      </c>
      <c r="G1486" s="2">
        <f t="shared" si="34"/>
        <v>15.720880000000001</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629.69000000000005</v>
      </c>
      <c r="D1491" s="1">
        <v>0</v>
      </c>
      <c r="E1491" s="1">
        <v>0</v>
      </c>
      <c r="F1491" s="1">
        <v>0</v>
      </c>
      <c r="G1491" s="2">
        <f t="shared" si="34"/>
        <v>7.556280000000001</v>
      </c>
      <c r="H1491" s="2">
        <f t="shared" si="35"/>
        <v>0.30999999999994543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70069.16</v>
      </c>
      <c r="D1492" s="1">
        <v>0</v>
      </c>
      <c r="E1492" s="1">
        <v>0</v>
      </c>
      <c r="F1492" s="1">
        <v>0</v>
      </c>
      <c r="G1492" s="2">
        <f t="shared" si="34"/>
        <v>910.89908000000003</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1838145.61</v>
      </c>
      <c r="D1499" s="1">
        <v>0</v>
      </c>
      <c r="E1499" s="1">
        <v>0</v>
      </c>
      <c r="F1499" s="1">
        <v>0</v>
      </c>
      <c r="G1499" s="2">
        <f t="shared" si="34"/>
        <v>36762.912200000006</v>
      </c>
      <c r="H1499" s="2">
        <f t="shared" si="35"/>
        <v>0.38999999989755452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1768056.4500000002</v>
      </c>
      <c r="D1501" s="1">
        <v>0</v>
      </c>
      <c r="E1501" s="1">
        <v>0</v>
      </c>
      <c r="F1501" s="1">
        <v>0</v>
      </c>
      <c r="G1501" s="2">
        <f t="shared" si="34"/>
        <v>38897.241900000001</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1468152.08</v>
      </c>
      <c r="D1502" s="1">
        <v>0</v>
      </c>
      <c r="E1502" s="1">
        <v>0</v>
      </c>
      <c r="F1502" s="1">
        <v>0</v>
      </c>
      <c r="G1502" s="2">
        <f t="shared" si="34"/>
        <v>33767.497840000004</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297028.84000000003</v>
      </c>
      <c r="D1503" s="1">
        <v>0</v>
      </c>
      <c r="E1503" s="1">
        <v>0</v>
      </c>
      <c r="F1503" s="1">
        <v>0</v>
      </c>
      <c r="G1503" s="2">
        <f t="shared" si="34"/>
        <v>7128.6921600000005</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2245.84</v>
      </c>
      <c r="D1504" s="1">
        <v>0</v>
      </c>
      <c r="E1504" s="1">
        <v>0</v>
      </c>
      <c r="F1504" s="1">
        <v>0</v>
      </c>
      <c r="G1504" s="2">
        <f t="shared" si="34"/>
        <v>56.146000000000008</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629.69000000000005</v>
      </c>
      <c r="D1509" s="1">
        <v>0</v>
      </c>
      <c r="E1509" s="1">
        <v>0</v>
      </c>
      <c r="F1509" s="1">
        <v>0</v>
      </c>
      <c r="G1509" s="2">
        <f t="shared" si="34"/>
        <v>18.890700000000002</v>
      </c>
      <c r="H1509" s="2">
        <f t="shared" si="35"/>
        <v>0.30999999999994543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70089.16</v>
      </c>
      <c r="D1510" s="1">
        <v>0</v>
      </c>
      <c r="E1510" s="1">
        <v>0</v>
      </c>
      <c r="F1510" s="1">
        <v>0</v>
      </c>
      <c r="G1510" s="2">
        <f t="shared" si="34"/>
        <v>2172.7639600000002</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148583.06999999983</v>
      </c>
      <c r="D1517" s="1">
        <v>0</v>
      </c>
      <c r="E1517" s="1">
        <v>0</v>
      </c>
      <c r="F1517" s="1">
        <v>0</v>
      </c>
      <c r="G1517" s="2">
        <f t="shared" si="34"/>
        <v>5646.1566599999933</v>
      </c>
      <c r="H1517" s="2">
        <f t="shared" si="35"/>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10314.58</v>
      </c>
      <c r="D1518" s="1">
        <v>0</v>
      </c>
      <c r="E1518" s="1">
        <v>0</v>
      </c>
      <c r="F1518" s="1">
        <v>0</v>
      </c>
      <c r="G1518" s="2">
        <f t="shared" si="34"/>
        <v>402.26862</v>
      </c>
      <c r="H1518" s="2">
        <f t="shared" si="35"/>
        <v>0.42000000000007276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10314.58</v>
      </c>
      <c r="D1524" s="1">
        <v>0</v>
      </c>
      <c r="E1524" s="1">
        <v>0</v>
      </c>
      <c r="F1524" s="1">
        <v>0</v>
      </c>
      <c r="G1524" s="2">
        <f t="shared" si="34"/>
        <v>464.15609999999998</v>
      </c>
      <c r="H1524" s="2">
        <f t="shared" si="35"/>
        <v>0.42000000000007276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10314.58</v>
      </c>
      <c r="D1530" s="1">
        <v>0</v>
      </c>
      <c r="E1530" s="1">
        <v>0</v>
      </c>
      <c r="F1530" s="1">
        <v>0</v>
      </c>
      <c r="G1530" s="2">
        <f t="shared" si="34"/>
        <v>526.04357999999991</v>
      </c>
      <c r="H1530" s="2">
        <f t="shared" si="35"/>
        <v>0.42000000000007276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10278.08</v>
      </c>
      <c r="D1531" s="1">
        <v>0</v>
      </c>
      <c r="E1531" s="1">
        <v>0</v>
      </c>
      <c r="F1531" s="1">
        <v>0</v>
      </c>
      <c r="G1531" s="2">
        <f t="shared" si="34"/>
        <v>534.46015999999997</v>
      </c>
      <c r="H1531" s="2">
        <f t="shared" si="35"/>
        <v>7.999999999992724E-2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36.5</v>
      </c>
      <c r="D1532" s="1">
        <v>0</v>
      </c>
      <c r="E1532" s="1">
        <v>0</v>
      </c>
      <c r="F1532" s="1">
        <v>0</v>
      </c>
      <c r="G1532" s="2">
        <f t="shared" si="34"/>
        <v>1.9344999999999999</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138268.49</v>
      </c>
      <c r="D1576" s="1">
        <v>0</v>
      </c>
      <c r="E1576" s="1">
        <v>0</v>
      </c>
      <c r="F1576" s="1">
        <v>0</v>
      </c>
      <c r="G1576" s="2">
        <f t="shared" si="34"/>
        <v>13412.043529999999</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138268.49</v>
      </c>
      <c r="D1578" s="1">
        <v>0</v>
      </c>
      <c r="E1578" s="1">
        <v>0</v>
      </c>
      <c r="F1578" s="1">
        <v>0</v>
      </c>
      <c r="G1578" s="2">
        <f t="shared" si="34"/>
        <v>13688.58051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3427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1635405.27</v>
      </c>
      <c r="I16" s="170">
        <f>'PR-RAS'!E6</f>
        <v>1828106.6400000001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1669172.7699999998</v>
      </c>
      <c r="I17" s="170">
        <f>'PR-RAS'!E151</f>
        <v>1771705.08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111.41999999978725</v>
      </c>
      <c r="I19" s="171">
        <f>'PR-RAS'!E646</f>
        <v>13779.01999999986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81019.86000000003</v>
      </c>
      <c r="I20" s="173">
        <f>BILANCA!E7</f>
        <v>126577.76999999999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136987.51999999999</v>
      </c>
      <c r="I21" s="175">
        <f>BILANCA!E68</f>
        <v>141965.10999999999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130271.31</v>
      </c>
      <c r="I22" s="175">
        <f>BILANCA!E176</f>
        <v>148583.07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87736.07</v>
      </c>
      <c r="I23" s="177">
        <f>BILANCA!E237</f>
        <v>119959.81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1673272.79</v>
      </c>
      <c r="I27" s="175">
        <f>'RAS-funkcijski'!E114</f>
        <v>1841774.24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1673272.79</v>
      </c>
      <c r="I28" s="179">
        <f>'RAS-funkcijski'!E141</f>
        <v>1841774.24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130271.31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148583.06999999983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10314.58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138268.49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6"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1635405.27</v>
      </c>
      <c r="E6" s="51">
        <f>E7+E44+E50+E82+E106+E124+E133+E139</f>
        <v>1828106.6400000001</v>
      </c>
      <c r="F6" s="52">
        <f t="shared" ref="F6:F131" si="0">IF(D6&lt;&gt;0,IF(E6/D6&gt;=100,"&gt;&gt;100",E6/D6*100),"-")</f>
        <v>111.78309581942341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126832.13</v>
      </c>
      <c r="E50" s="51">
        <f>E51+E54+E59+E62+E65+E68+E71+E74+E77</f>
        <v>24747.600000000002</v>
      </c>
      <c r="F50" s="52">
        <f t="shared" si="0"/>
        <v>19.512090508927038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11658.24</v>
      </c>
      <c r="E68" s="51">
        <f t="shared" si="15"/>
        <v>19238.22</v>
      </c>
      <c r="F68" s="52">
        <f t="shared" si="0"/>
        <v>165.01821887351781</v>
      </c>
    </row>
    <row r="69" spans="1:6" ht="12.75" customHeight="1" x14ac:dyDescent="0.2">
      <c r="A69" s="53" t="s">
        <v>184</v>
      </c>
      <c r="B69" s="85" t="s">
        <v>185</v>
      </c>
      <c r="C69" s="50" t="s">
        <v>184</v>
      </c>
      <c r="D69" s="242">
        <v>11658.24</v>
      </c>
      <c r="E69" s="242">
        <v>19238.22</v>
      </c>
      <c r="F69" s="52">
        <f t="shared" si="0"/>
        <v>165.01821887351781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115173.89</v>
      </c>
      <c r="E74" s="51">
        <f t="shared" si="17"/>
        <v>5509.38</v>
      </c>
      <c r="F74" s="52">
        <f t="shared" si="0"/>
        <v>4.783532100895437</v>
      </c>
    </row>
    <row r="75" spans="1:6" ht="12.75" customHeight="1" x14ac:dyDescent="0.2">
      <c r="A75" s="53" t="s">
        <v>196</v>
      </c>
      <c r="B75" s="85" t="s">
        <v>197</v>
      </c>
      <c r="C75" s="50" t="s">
        <v>196</v>
      </c>
      <c r="D75" s="242">
        <v>115173.89</v>
      </c>
      <c r="E75" s="242"/>
      <c r="F75" s="52">
        <f t="shared" si="0"/>
        <v>0</v>
      </c>
    </row>
    <row r="76" spans="1:6" ht="12.75" customHeight="1" x14ac:dyDescent="0.2">
      <c r="A76" s="53" t="s">
        <v>198</v>
      </c>
      <c r="B76" s="85" t="s">
        <v>199</v>
      </c>
      <c r="C76" s="50" t="s">
        <v>198</v>
      </c>
      <c r="D76" s="242">
        <v>0</v>
      </c>
      <c r="E76" s="242">
        <v>5509.38</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7.65</v>
      </c>
      <c r="E82" s="51">
        <f t="shared" si="19"/>
        <v>12.36</v>
      </c>
      <c r="F82" s="52">
        <f t="shared" si="0"/>
        <v>161.56862745098039</v>
      </c>
    </row>
    <row r="83" spans="1:6" ht="12.75" customHeight="1" x14ac:dyDescent="0.2">
      <c r="A83" s="53">
        <v>641</v>
      </c>
      <c r="B83" s="85" t="s">
        <v>212</v>
      </c>
      <c r="C83" s="50" t="s">
        <v>213</v>
      </c>
      <c r="D83" s="51">
        <f t="shared" ref="D83:E83" si="20">SUM(D84:D90)</f>
        <v>7.65</v>
      </c>
      <c r="E83" s="51">
        <f t="shared" si="20"/>
        <v>12.36</v>
      </c>
      <c r="F83" s="52">
        <f t="shared" si="0"/>
        <v>161.56862745098039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7.65</v>
      </c>
      <c r="E85" s="242">
        <v>12.36</v>
      </c>
      <c r="F85" s="52">
        <f t="shared" si="0"/>
        <v>161.56862745098039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250121.48</v>
      </c>
      <c r="E106" s="51">
        <f t="shared" si="23"/>
        <v>251011.12</v>
      </c>
      <c r="F106" s="52">
        <f t="shared" si="0"/>
        <v>100.35568316643575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250121.48</v>
      </c>
      <c r="E112" s="51">
        <f t="shared" si="25"/>
        <v>251011.12</v>
      </c>
      <c r="F112" s="52">
        <f t="shared" si="0"/>
        <v>100.35568316643575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250121.48</v>
      </c>
      <c r="E117" s="242">
        <v>251011.12</v>
      </c>
      <c r="F117" s="52">
        <f t="shared" si="0"/>
        <v>100.35568316643575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1258444.01</v>
      </c>
      <c r="E133" s="51">
        <f t="shared" si="30"/>
        <v>1552335.56</v>
      </c>
      <c r="F133" s="52">
        <f t="shared" ref="F133:F223" si="31">IF(D133&lt;&gt;0,IF(E133/D133&gt;=100,"&gt;&gt;100",E133/D133*100),"-")</f>
        <v>123.35356580544254</v>
      </c>
    </row>
    <row r="134" spans="1:6" ht="24" x14ac:dyDescent="0.2">
      <c r="A134" s="53">
        <v>671</v>
      </c>
      <c r="B134" s="232" t="s">
        <v>314</v>
      </c>
      <c r="C134" s="50" t="s">
        <v>315</v>
      </c>
      <c r="D134" s="51">
        <f t="shared" ref="D134:E134" si="32">SUM(D135:D137)</f>
        <v>1258444.01</v>
      </c>
      <c r="E134" s="51">
        <f t="shared" si="32"/>
        <v>1552335.56</v>
      </c>
      <c r="F134" s="52">
        <f t="shared" si="31"/>
        <v>123.35356580544254</v>
      </c>
    </row>
    <row r="135" spans="1:6" ht="12.75" customHeight="1" x14ac:dyDescent="0.2">
      <c r="A135" s="53">
        <v>6711</v>
      </c>
      <c r="B135" s="85" t="s">
        <v>316</v>
      </c>
      <c r="C135" s="50" t="s">
        <v>317</v>
      </c>
      <c r="D135" s="242">
        <v>1258444.01</v>
      </c>
      <c r="E135" s="242">
        <v>1493685.56</v>
      </c>
      <c r="F135" s="52">
        <f t="shared" si="31"/>
        <v>118.6930485687639</v>
      </c>
    </row>
    <row r="136" spans="1:6" ht="24" x14ac:dyDescent="0.2">
      <c r="A136" s="53">
        <v>6712</v>
      </c>
      <c r="B136" s="232" t="s">
        <v>318</v>
      </c>
      <c r="C136" s="50" t="s">
        <v>319</v>
      </c>
      <c r="D136" s="242">
        <v>0</v>
      </c>
      <c r="E136" s="242">
        <v>58650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1669172.7699999998</v>
      </c>
      <c r="E151" s="51">
        <f t="shared" si="35"/>
        <v>1771705.08</v>
      </c>
      <c r="F151" s="52">
        <f t="shared" si="31"/>
        <v>106.14270205234659</v>
      </c>
    </row>
    <row r="152" spans="1:6" ht="12.75" customHeight="1" x14ac:dyDescent="0.2">
      <c r="A152" s="53">
        <v>31</v>
      </c>
      <c r="B152" s="85" t="s">
        <v>349</v>
      </c>
      <c r="C152" s="50" t="s">
        <v>350</v>
      </c>
      <c r="D152" s="51">
        <f t="shared" ref="D152:E152" si="36">D153+D158+D159</f>
        <v>1394296.15</v>
      </c>
      <c r="E152" s="51">
        <f t="shared" si="36"/>
        <v>1464392.17</v>
      </c>
      <c r="F152" s="52">
        <f t="shared" si="31"/>
        <v>105.0273408558146</v>
      </c>
    </row>
    <row r="153" spans="1:6" ht="12.75" customHeight="1" x14ac:dyDescent="0.2">
      <c r="A153" s="53">
        <v>311</v>
      </c>
      <c r="B153" s="85" t="s">
        <v>351</v>
      </c>
      <c r="C153" s="50" t="s">
        <v>352</v>
      </c>
      <c r="D153" s="51">
        <f t="shared" ref="D153:E153" si="37">SUM(D154:D157)</f>
        <v>1134936.8700000001</v>
      </c>
      <c r="E153" s="51">
        <f t="shared" si="37"/>
        <v>1152638.24</v>
      </c>
      <c r="F153" s="52">
        <f t="shared" si="31"/>
        <v>101.55967882160704</v>
      </c>
    </row>
    <row r="154" spans="1:6" ht="12.75" customHeight="1" x14ac:dyDescent="0.2">
      <c r="A154" s="53">
        <v>3111</v>
      </c>
      <c r="B154" s="85" t="s">
        <v>353</v>
      </c>
      <c r="C154" s="50" t="s">
        <v>354</v>
      </c>
      <c r="D154" s="242">
        <v>1134936.8700000001</v>
      </c>
      <c r="E154" s="242">
        <v>1152638.24</v>
      </c>
      <c r="F154" s="52">
        <f t="shared" si="31"/>
        <v>101.55967882160704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75121.89</v>
      </c>
      <c r="E158" s="242">
        <v>124896.12</v>
      </c>
      <c r="F158" s="52">
        <f t="shared" si="31"/>
        <v>166.25795756736153</v>
      </c>
    </row>
    <row r="159" spans="1:6" ht="12.75" customHeight="1" x14ac:dyDescent="0.2">
      <c r="A159" s="53">
        <v>313</v>
      </c>
      <c r="B159" s="85" t="s">
        <v>363</v>
      </c>
      <c r="C159" s="50" t="s">
        <v>364</v>
      </c>
      <c r="D159" s="51">
        <f t="shared" ref="D159:E159" si="38">SUM(D160:D162)</f>
        <v>184237.39</v>
      </c>
      <c r="E159" s="51">
        <f t="shared" si="38"/>
        <v>186857.81</v>
      </c>
      <c r="F159" s="52">
        <f t="shared" si="31"/>
        <v>101.42230629732649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184237.39</v>
      </c>
      <c r="E161" s="242">
        <v>186857.81</v>
      </c>
      <c r="F161" s="52">
        <f t="shared" si="31"/>
        <v>101.42230629732649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272637.92000000004</v>
      </c>
      <c r="E163" s="51">
        <f t="shared" si="39"/>
        <v>305067.07</v>
      </c>
      <c r="F163" s="52">
        <f t="shared" si="31"/>
        <v>111.89458531667201</v>
      </c>
    </row>
    <row r="164" spans="1:6" ht="12.75" customHeight="1" x14ac:dyDescent="0.2">
      <c r="A164" s="53">
        <v>321</v>
      </c>
      <c r="B164" s="85" t="s">
        <v>372</v>
      </c>
      <c r="C164" s="50" t="s">
        <v>373</v>
      </c>
      <c r="D164" s="51">
        <f t="shared" ref="D164:E164" si="40">SUM(D165:D168)</f>
        <v>32255.72</v>
      </c>
      <c r="E164" s="51">
        <f t="shared" si="40"/>
        <v>23816.73</v>
      </c>
      <c r="F164" s="52">
        <f t="shared" si="31"/>
        <v>73.837229489839316</v>
      </c>
    </row>
    <row r="165" spans="1:6" ht="12.75" customHeight="1" x14ac:dyDescent="0.2">
      <c r="A165" s="53">
        <v>3211</v>
      </c>
      <c r="B165" s="85" t="s">
        <v>374</v>
      </c>
      <c r="C165" s="50" t="s">
        <v>375</v>
      </c>
      <c r="D165" s="242">
        <v>1655.4</v>
      </c>
      <c r="E165" s="242">
        <v>805.03</v>
      </c>
      <c r="F165" s="52">
        <f t="shared" si="31"/>
        <v>48.63054246707744</v>
      </c>
    </row>
    <row r="166" spans="1:6" ht="12.75" customHeight="1" x14ac:dyDescent="0.2">
      <c r="A166" s="53">
        <v>3212</v>
      </c>
      <c r="B166" s="85" t="s">
        <v>376</v>
      </c>
      <c r="C166" s="50" t="s">
        <v>377</v>
      </c>
      <c r="D166" s="242">
        <v>19172.53</v>
      </c>
      <c r="E166" s="242">
        <v>18487</v>
      </c>
      <c r="F166" s="52">
        <f t="shared" si="31"/>
        <v>96.424415557049599</v>
      </c>
    </row>
    <row r="167" spans="1:6" ht="12.75" customHeight="1" x14ac:dyDescent="0.2">
      <c r="A167" s="53">
        <v>3213</v>
      </c>
      <c r="B167" s="85" t="s">
        <v>378</v>
      </c>
      <c r="C167" s="50" t="s">
        <v>379</v>
      </c>
      <c r="D167" s="242">
        <v>11198.37</v>
      </c>
      <c r="E167" s="242">
        <v>3369.7</v>
      </c>
      <c r="F167" s="52">
        <f t="shared" si="31"/>
        <v>30.090986456064584</v>
      </c>
    </row>
    <row r="168" spans="1:6" ht="12.75" customHeight="1" x14ac:dyDescent="0.2">
      <c r="A168" s="53">
        <v>3214</v>
      </c>
      <c r="B168" s="85" t="s">
        <v>380</v>
      </c>
      <c r="C168" s="50" t="s">
        <v>381</v>
      </c>
      <c r="D168" s="242">
        <v>229.42</v>
      </c>
      <c r="E168" s="242">
        <v>1155</v>
      </c>
      <c r="F168" s="52">
        <f t="shared" si="31"/>
        <v>503.44346613198508</v>
      </c>
    </row>
    <row r="169" spans="1:6" ht="12.75" customHeight="1" x14ac:dyDescent="0.2">
      <c r="A169" s="53">
        <v>322</v>
      </c>
      <c r="B169" s="85" t="s">
        <v>382</v>
      </c>
      <c r="C169" s="50" t="s">
        <v>383</v>
      </c>
      <c r="D169" s="51">
        <f t="shared" ref="D169:E169" si="41">SUM(D170:D176)</f>
        <v>172047.68</v>
      </c>
      <c r="E169" s="51">
        <f t="shared" si="41"/>
        <v>181380.49999999997</v>
      </c>
      <c r="F169" s="52">
        <f t="shared" si="31"/>
        <v>105.4245544025935</v>
      </c>
    </row>
    <row r="170" spans="1:6" ht="12.75" customHeight="1" x14ac:dyDescent="0.2">
      <c r="A170" s="53">
        <v>3221</v>
      </c>
      <c r="B170" s="85" t="s">
        <v>384</v>
      </c>
      <c r="C170" s="50" t="s">
        <v>385</v>
      </c>
      <c r="D170" s="242">
        <v>18186.650000000001</v>
      </c>
      <c r="E170" s="242">
        <v>19559.47</v>
      </c>
      <c r="F170" s="52">
        <f t="shared" si="31"/>
        <v>107.54850398506596</v>
      </c>
    </row>
    <row r="171" spans="1:6" ht="12.75" customHeight="1" x14ac:dyDescent="0.2">
      <c r="A171" s="53">
        <v>3222</v>
      </c>
      <c r="B171" s="85" t="s">
        <v>386</v>
      </c>
      <c r="C171" s="50" t="s">
        <v>387</v>
      </c>
      <c r="D171" s="242">
        <v>114595.37</v>
      </c>
      <c r="E171" s="242">
        <v>129205.51</v>
      </c>
      <c r="F171" s="52">
        <f t="shared" si="31"/>
        <v>112.74932835419091</v>
      </c>
    </row>
    <row r="172" spans="1:6" ht="12.75" customHeight="1" x14ac:dyDescent="0.2">
      <c r="A172" s="53">
        <v>3223</v>
      </c>
      <c r="B172" s="85" t="s">
        <v>388</v>
      </c>
      <c r="C172" s="50" t="s">
        <v>389</v>
      </c>
      <c r="D172" s="242">
        <v>25660</v>
      </c>
      <c r="E172" s="242">
        <v>23192.41</v>
      </c>
      <c r="F172" s="52">
        <f t="shared" si="31"/>
        <v>90.383515198752917</v>
      </c>
    </row>
    <row r="173" spans="1:6" ht="12.75" customHeight="1" x14ac:dyDescent="0.2">
      <c r="A173" s="53">
        <v>3224</v>
      </c>
      <c r="B173" s="85" t="s">
        <v>390</v>
      </c>
      <c r="C173" s="50" t="s">
        <v>391</v>
      </c>
      <c r="D173" s="242">
        <v>3119.95</v>
      </c>
      <c r="E173" s="242">
        <v>3399.31</v>
      </c>
      <c r="F173" s="52">
        <f t="shared" si="31"/>
        <v>108.95398964726999</v>
      </c>
    </row>
    <row r="174" spans="1:6" ht="12.75" customHeight="1" x14ac:dyDescent="0.2">
      <c r="A174" s="53">
        <v>3225</v>
      </c>
      <c r="B174" s="85" t="s">
        <v>392</v>
      </c>
      <c r="C174" s="50" t="s">
        <v>393</v>
      </c>
      <c r="D174" s="242">
        <v>6818.69</v>
      </c>
      <c r="E174" s="242">
        <v>2710.62</v>
      </c>
      <c r="F174" s="52">
        <f t="shared" si="31"/>
        <v>39.752797091523448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3667.02</v>
      </c>
      <c r="E176" s="242">
        <v>3313.18</v>
      </c>
      <c r="F176" s="52">
        <f t="shared" si="31"/>
        <v>90.350748018827275</v>
      </c>
    </row>
    <row r="177" spans="1:6" ht="12.75" customHeight="1" x14ac:dyDescent="0.2">
      <c r="A177" s="53">
        <v>323</v>
      </c>
      <c r="B177" s="85" t="s">
        <v>398</v>
      </c>
      <c r="C177" s="50" t="s">
        <v>399</v>
      </c>
      <c r="D177" s="51">
        <f t="shared" ref="D177:E177" si="42">SUM(D178:D186)</f>
        <v>58453.380000000012</v>
      </c>
      <c r="E177" s="51">
        <f t="shared" si="42"/>
        <v>91804.82</v>
      </c>
      <c r="F177" s="52">
        <f t="shared" si="31"/>
        <v>157.05647817115107</v>
      </c>
    </row>
    <row r="178" spans="1:6" ht="12.75" customHeight="1" x14ac:dyDescent="0.2">
      <c r="A178" s="53">
        <v>3231</v>
      </c>
      <c r="B178" s="85" t="s">
        <v>400</v>
      </c>
      <c r="C178" s="50" t="s">
        <v>401</v>
      </c>
      <c r="D178" s="242">
        <v>5706.3</v>
      </c>
      <c r="E178" s="242">
        <v>6121.22</v>
      </c>
      <c r="F178" s="52">
        <f t="shared" si="31"/>
        <v>107.27126158806932</v>
      </c>
    </row>
    <row r="179" spans="1:6" ht="12.75" customHeight="1" x14ac:dyDescent="0.2">
      <c r="A179" s="53">
        <v>3232</v>
      </c>
      <c r="B179" s="85" t="s">
        <v>402</v>
      </c>
      <c r="C179" s="50" t="s">
        <v>403</v>
      </c>
      <c r="D179" s="242">
        <v>13666.11</v>
      </c>
      <c r="E179" s="242">
        <v>50523.26</v>
      </c>
      <c r="F179" s="52">
        <f t="shared" si="31"/>
        <v>369.69744865217683</v>
      </c>
    </row>
    <row r="180" spans="1:6" ht="12.75" customHeight="1" x14ac:dyDescent="0.2">
      <c r="A180" s="53">
        <v>3233</v>
      </c>
      <c r="B180" s="85" t="s">
        <v>404</v>
      </c>
      <c r="C180" s="50" t="s">
        <v>405</v>
      </c>
      <c r="D180" s="242">
        <v>1626.29</v>
      </c>
      <c r="E180" s="242">
        <v>376.29</v>
      </c>
      <c r="F180" s="52">
        <f t="shared" si="31"/>
        <v>23.137939727846817</v>
      </c>
    </row>
    <row r="181" spans="1:6" ht="12.75" customHeight="1" x14ac:dyDescent="0.2">
      <c r="A181" s="53">
        <v>3234</v>
      </c>
      <c r="B181" s="85" t="s">
        <v>406</v>
      </c>
      <c r="C181" s="50" t="s">
        <v>407</v>
      </c>
      <c r="D181" s="242">
        <v>14765.2</v>
      </c>
      <c r="E181" s="242">
        <v>14983.61</v>
      </c>
      <c r="F181" s="52">
        <f t="shared" si="31"/>
        <v>101.47922141251048</v>
      </c>
    </row>
    <row r="182" spans="1:6" ht="12.75" customHeight="1" x14ac:dyDescent="0.2">
      <c r="A182" s="53">
        <v>3235</v>
      </c>
      <c r="B182" s="85" t="s">
        <v>408</v>
      </c>
      <c r="C182" s="50" t="s">
        <v>409</v>
      </c>
      <c r="D182" s="242">
        <v>103.87</v>
      </c>
      <c r="E182" s="242"/>
      <c r="F182" s="52">
        <f t="shared" si="31"/>
        <v>0</v>
      </c>
    </row>
    <row r="183" spans="1:6" ht="12.75" customHeight="1" x14ac:dyDescent="0.2">
      <c r="A183" s="53">
        <v>3236</v>
      </c>
      <c r="B183" s="85" t="s">
        <v>410</v>
      </c>
      <c r="C183" s="50" t="s">
        <v>411</v>
      </c>
      <c r="D183" s="242">
        <v>8392.11</v>
      </c>
      <c r="E183" s="242">
        <v>6163.09</v>
      </c>
      <c r="F183" s="52">
        <f t="shared" si="31"/>
        <v>73.439099344503347</v>
      </c>
    </row>
    <row r="184" spans="1:6" ht="12.75" customHeight="1" x14ac:dyDescent="0.2">
      <c r="A184" s="53">
        <v>3237</v>
      </c>
      <c r="B184" s="85" t="s">
        <v>412</v>
      </c>
      <c r="C184" s="50" t="s">
        <v>413</v>
      </c>
      <c r="D184" s="242">
        <v>6461.22</v>
      </c>
      <c r="E184" s="242">
        <v>5052.5</v>
      </c>
      <c r="F184" s="52">
        <f t="shared" si="31"/>
        <v>78.197306391053075</v>
      </c>
    </row>
    <row r="185" spans="1:6" ht="12.75" customHeight="1" x14ac:dyDescent="0.2">
      <c r="A185" s="53">
        <v>3238</v>
      </c>
      <c r="B185" s="85" t="s">
        <v>414</v>
      </c>
      <c r="C185" s="50" t="s">
        <v>415</v>
      </c>
      <c r="D185" s="242">
        <v>5376.66</v>
      </c>
      <c r="E185" s="242">
        <v>5649.32</v>
      </c>
      <c r="F185" s="52">
        <f t="shared" si="31"/>
        <v>105.07117801757968</v>
      </c>
    </row>
    <row r="186" spans="1:6" ht="12.75" customHeight="1" x14ac:dyDescent="0.2">
      <c r="A186" s="53">
        <v>3239</v>
      </c>
      <c r="B186" s="85" t="s">
        <v>416</v>
      </c>
      <c r="C186" s="50" t="s">
        <v>417</v>
      </c>
      <c r="D186" s="242">
        <v>2355.62</v>
      </c>
      <c r="E186" s="242">
        <v>2935.53</v>
      </c>
      <c r="F186" s="52">
        <f t="shared" si="31"/>
        <v>124.618147239368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9881.1400000000012</v>
      </c>
      <c r="E188" s="51">
        <f t="shared" si="43"/>
        <v>8065.0199999999995</v>
      </c>
      <c r="F188" s="52">
        <f t="shared" si="31"/>
        <v>81.620339353556361</v>
      </c>
    </row>
    <row r="189" spans="1:6" ht="12.75" customHeight="1" x14ac:dyDescent="0.2">
      <c r="A189" s="53">
        <v>3291</v>
      </c>
      <c r="B189" s="232" t="s">
        <v>422</v>
      </c>
      <c r="C189" s="50" t="s">
        <v>423</v>
      </c>
      <c r="D189" s="242">
        <v>2873.12</v>
      </c>
      <c r="E189" s="242">
        <v>2792.2</v>
      </c>
      <c r="F189" s="52">
        <f t="shared" si="31"/>
        <v>97.18354959068887</v>
      </c>
    </row>
    <row r="190" spans="1:6" ht="12.75" customHeight="1" x14ac:dyDescent="0.2">
      <c r="A190" s="53">
        <v>3292</v>
      </c>
      <c r="B190" s="85" t="s">
        <v>424</v>
      </c>
      <c r="C190" s="50" t="s">
        <v>425</v>
      </c>
      <c r="D190" s="242">
        <v>2545.5700000000002</v>
      </c>
      <c r="E190" s="242">
        <v>3122.52</v>
      </c>
      <c r="F190" s="52">
        <f t="shared" si="31"/>
        <v>122.66486484363031</v>
      </c>
    </row>
    <row r="191" spans="1:6" ht="12.75" customHeight="1" x14ac:dyDescent="0.2">
      <c r="A191" s="53">
        <v>3293</v>
      </c>
      <c r="B191" s="85" t="s">
        <v>426</v>
      </c>
      <c r="C191" s="50" t="s">
        <v>427</v>
      </c>
      <c r="D191" s="242">
        <v>394.87</v>
      </c>
      <c r="E191" s="242">
        <v>172.6</v>
      </c>
      <c r="F191" s="52">
        <f t="shared" si="31"/>
        <v>43.710588294881859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3614</v>
      </c>
      <c r="E193" s="242">
        <v>1388.9</v>
      </c>
      <c r="F193" s="52">
        <f t="shared" si="31"/>
        <v>38.431101272827895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453.58</v>
      </c>
      <c r="E195" s="242">
        <v>588.79999999999995</v>
      </c>
      <c r="F195" s="52">
        <f t="shared" si="31"/>
        <v>129.81172009347856</v>
      </c>
    </row>
    <row r="196" spans="1:6" ht="12.75" customHeight="1" x14ac:dyDescent="0.2">
      <c r="A196" s="53">
        <v>34</v>
      </c>
      <c r="B196" s="232" t="s">
        <v>436</v>
      </c>
      <c r="C196" s="50" t="s">
        <v>437</v>
      </c>
      <c r="D196" s="51">
        <f t="shared" ref="D196:E196" si="44">D197+D202+D210</f>
        <v>2238.6999999999998</v>
      </c>
      <c r="E196" s="51">
        <f t="shared" si="44"/>
        <v>2245.84</v>
      </c>
      <c r="F196" s="52">
        <f t="shared" si="31"/>
        <v>100.31893509626124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2238.6999999999998</v>
      </c>
      <c r="E210" s="51">
        <f t="shared" si="47"/>
        <v>2245.84</v>
      </c>
      <c r="F210" s="52">
        <f t="shared" si="31"/>
        <v>100.31893509626124</v>
      </c>
    </row>
    <row r="211" spans="1:6" ht="12.75" customHeight="1" x14ac:dyDescent="0.2">
      <c r="A211" s="53">
        <v>3431</v>
      </c>
      <c r="B211" s="232" t="s">
        <v>466</v>
      </c>
      <c r="C211" s="50" t="s">
        <v>467</v>
      </c>
      <c r="D211" s="242">
        <v>2238.6999999999998</v>
      </c>
      <c r="E211" s="242">
        <v>2245.84</v>
      </c>
      <c r="F211" s="52">
        <f t="shared" si="31"/>
        <v>100.31893509626124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1669172.7699999998</v>
      </c>
      <c r="E289" s="51">
        <f t="shared" si="79"/>
        <v>1771705.08</v>
      </c>
      <c r="F289" s="52">
        <f t="shared" si="76"/>
        <v>106.14270205234659</v>
      </c>
    </row>
    <row r="290" spans="1:6" ht="12.75" customHeight="1" x14ac:dyDescent="0.2">
      <c r="A290" s="53" t="s">
        <v>609</v>
      </c>
      <c r="B290" s="85" t="s">
        <v>620</v>
      </c>
      <c r="C290" s="50" t="s">
        <v>621</v>
      </c>
      <c r="D290" s="51">
        <f>IF(D6&gt;=D289,D6-D289,0)</f>
        <v>0</v>
      </c>
      <c r="E290" s="51">
        <f>IF(E6&gt;=E289,E6-E289,0)</f>
        <v>56401.560000000056</v>
      </c>
      <c r="F290" s="52" t="str">
        <f t="shared" si="76"/>
        <v>-</v>
      </c>
    </row>
    <row r="291" spans="1:6" ht="12.75" customHeight="1" x14ac:dyDescent="0.2">
      <c r="A291" s="53" t="s">
        <v>609</v>
      </c>
      <c r="B291" s="85" t="s">
        <v>622</v>
      </c>
      <c r="C291" s="50" t="s">
        <v>623</v>
      </c>
      <c r="D291" s="51">
        <f>IF(D289&gt;=D6,D289-D6,0)</f>
        <v>33767.499999999767</v>
      </c>
      <c r="E291" s="51">
        <f>IF(E289&gt;=E6,E289-E6,0)</f>
        <v>0</v>
      </c>
      <c r="F291" s="52">
        <f t="shared" si="76"/>
        <v>0</v>
      </c>
    </row>
    <row r="292" spans="1:6" ht="12.75" customHeight="1" x14ac:dyDescent="0.2">
      <c r="A292" s="53">
        <v>92211</v>
      </c>
      <c r="B292" s="85" t="s">
        <v>624</v>
      </c>
      <c r="C292" s="50" t="s">
        <v>625</v>
      </c>
      <c r="D292" s="242">
        <v>37756.1</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6827.63</v>
      </c>
      <c r="E294" s="242">
        <v>7161.06</v>
      </c>
      <c r="F294" s="52">
        <f t="shared" si="76"/>
        <v>104.88353938335851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4100.0200000000004</v>
      </c>
      <c r="E350" s="51">
        <f t="shared" si="95"/>
        <v>70069.16</v>
      </c>
      <c r="F350" s="52">
        <f t="shared" si="81"/>
        <v>1708.9955658752885</v>
      </c>
    </row>
    <row r="351" spans="1:6" ht="12.75" customHeight="1" x14ac:dyDescent="0.2">
      <c r="A351" s="53">
        <v>41</v>
      </c>
      <c r="B351" s="85" t="s">
        <v>741</v>
      </c>
      <c r="C351" s="50" t="s">
        <v>742</v>
      </c>
      <c r="D351" s="51">
        <f t="shared" ref="D351:E351" si="96">D352+D356</f>
        <v>0</v>
      </c>
      <c r="E351" s="51">
        <f t="shared" si="96"/>
        <v>13250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13250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13250</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4100.0200000000004</v>
      </c>
      <c r="E363" s="51">
        <f t="shared" si="99"/>
        <v>56819.16</v>
      </c>
      <c r="F363" s="52">
        <f t="shared" si="81"/>
        <v>1385.8264106028751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4100.0200000000004</v>
      </c>
      <c r="E369" s="51">
        <f t="shared" si="101"/>
        <v>31819.16</v>
      </c>
      <c r="F369" s="52">
        <f t="shared" si="81"/>
        <v>776.07328744737822</v>
      </c>
    </row>
    <row r="370" spans="1:6" ht="12.75" customHeight="1" x14ac:dyDescent="0.2">
      <c r="A370" s="53">
        <v>4221</v>
      </c>
      <c r="B370" s="85" t="s">
        <v>675</v>
      </c>
      <c r="C370" s="50" t="s">
        <v>767</v>
      </c>
      <c r="D370" s="242">
        <v>600</v>
      </c>
      <c r="E370" s="242">
        <v>510</v>
      </c>
      <c r="F370" s="52">
        <f t="shared" si="81"/>
        <v>85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238.95</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3261.07</v>
      </c>
      <c r="E376" s="242">
        <v>31309.16</v>
      </c>
      <c r="F376" s="52">
        <f t="shared" si="81"/>
        <v>960.08855988985204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25000</v>
      </c>
      <c r="F378" s="52" t="str">
        <f t="shared" si="81"/>
        <v>-</v>
      </c>
    </row>
    <row r="379" spans="1:6" ht="12.75" customHeight="1" x14ac:dyDescent="0.2">
      <c r="A379" s="53">
        <v>4231</v>
      </c>
      <c r="B379" s="85" t="s">
        <v>693</v>
      </c>
      <c r="C379" s="50" t="s">
        <v>778</v>
      </c>
      <c r="D379" s="242">
        <v>0</v>
      </c>
      <c r="E379" s="242">
        <v>25000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4100.0200000000004</v>
      </c>
      <c r="E408" s="51">
        <f t="shared" si="111"/>
        <v>70069.16</v>
      </c>
      <c r="F408" s="52">
        <f t="shared" si="81"/>
        <v>1708.9955658752885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111.42</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1635405.27</v>
      </c>
      <c r="E412" s="51">
        <f>E6+E298</f>
        <v>1828106.6400000001</v>
      </c>
      <c r="F412" s="52">
        <f t="shared" si="81"/>
        <v>111.78309581942341</v>
      </c>
    </row>
    <row r="413" spans="1:6" ht="12.75" customHeight="1" x14ac:dyDescent="0.2">
      <c r="A413" s="53" t="s">
        <v>609</v>
      </c>
      <c r="B413" s="85" t="s">
        <v>832</v>
      </c>
      <c r="C413" s="50" t="s">
        <v>833</v>
      </c>
      <c r="D413" s="51">
        <f t="shared" ref="D413:E413" si="112">D289+D350</f>
        <v>1673272.7899999998</v>
      </c>
      <c r="E413" s="51">
        <f t="shared" si="112"/>
        <v>1841774.24</v>
      </c>
      <c r="F413" s="52">
        <f t="shared" si="81"/>
        <v>110.07017212059012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37867.519999999786</v>
      </c>
      <c r="E415" s="51">
        <f t="shared" si="114"/>
        <v>13667.59999999986</v>
      </c>
      <c r="F415" s="52">
        <f t="shared" si="81"/>
        <v>36.093200716603405</v>
      </c>
    </row>
    <row r="416" spans="1:6" ht="12.75" customHeight="1" x14ac:dyDescent="0.2">
      <c r="A416" s="60" t="s">
        <v>838</v>
      </c>
      <c r="B416" s="232" t="s">
        <v>839</v>
      </c>
      <c r="C416" s="61" t="s">
        <v>840</v>
      </c>
      <c r="D416" s="51">
        <f t="shared" ref="D416:E416" si="115">IF(D292-D293+D409-D410&gt;=0,D292-D293+D409-D410,0)</f>
        <v>37756.1</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111.42</v>
      </c>
      <c r="F417" s="52" t="str">
        <f t="shared" si="81"/>
        <v>-</v>
      </c>
    </row>
    <row r="418" spans="1:6" ht="12.75" customHeight="1" x14ac:dyDescent="0.2">
      <c r="A418" s="55" t="s">
        <v>843</v>
      </c>
      <c r="B418" s="233" t="s">
        <v>844</v>
      </c>
      <c r="C418" s="56" t="s">
        <v>845</v>
      </c>
      <c r="D418" s="62">
        <f t="shared" ref="D418:E418" si="117">D294+D411</f>
        <v>6827.63</v>
      </c>
      <c r="E418" s="62">
        <f t="shared" si="117"/>
        <v>7161.06</v>
      </c>
      <c r="F418" s="57">
        <f t="shared" si="81"/>
        <v>104.88353938335851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1635405.27</v>
      </c>
      <c r="E639" s="51">
        <f t="shared" si="180"/>
        <v>1828106.6400000001</v>
      </c>
      <c r="F639" s="52">
        <f t="shared" si="119"/>
        <v>111.78309581942341</v>
      </c>
    </row>
    <row r="640" spans="1:6" ht="12.75" customHeight="1" x14ac:dyDescent="0.2">
      <c r="A640" s="53" t="s">
        <v>609</v>
      </c>
      <c r="B640" s="85" t="s">
        <v>1278</v>
      </c>
      <c r="C640" s="50" t="s">
        <v>1279</v>
      </c>
      <c r="D640" s="51">
        <f t="shared" ref="D640:E640" si="181">D413+D528</f>
        <v>1673272.7899999998</v>
      </c>
      <c r="E640" s="51">
        <f t="shared" si="181"/>
        <v>1841774.24</v>
      </c>
      <c r="F640" s="52">
        <f t="shared" si="119"/>
        <v>110.07017212059012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37867.519999999786</v>
      </c>
      <c r="E642" s="51">
        <f t="shared" si="183"/>
        <v>13667.59999999986</v>
      </c>
      <c r="F642" s="52">
        <f t="shared" si="119"/>
        <v>36.093200716603405</v>
      </c>
    </row>
    <row r="643" spans="1:6" ht="24" x14ac:dyDescent="0.2">
      <c r="A643" s="60" t="s">
        <v>1284</v>
      </c>
      <c r="B643" s="85" t="s">
        <v>1285</v>
      </c>
      <c r="C643" s="61" t="s">
        <v>1284</v>
      </c>
      <c r="D643" s="51">
        <f t="shared" ref="D643:E643" si="184">IF(D416-D417+D637-D638&gt;=0,D416-D417+D637-D638,0)</f>
        <v>37756.1</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111.42</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111.41999999978725</v>
      </c>
      <c r="E646" s="51">
        <f t="shared" si="187"/>
        <v>13779.01999999986</v>
      </c>
      <c r="F646" s="52" t="str">
        <f t="shared" si="119"/>
        <v>&gt;&gt;100</v>
      </c>
    </row>
    <row r="647" spans="1:6" ht="24" x14ac:dyDescent="0.2">
      <c r="A647" s="55" t="s">
        <v>1292</v>
      </c>
      <c r="B647" s="233" t="s">
        <v>1293</v>
      </c>
      <c r="C647" s="56" t="s">
        <v>1292</v>
      </c>
      <c r="D647" s="243">
        <v>347.4</v>
      </c>
      <c r="E647" s="243"/>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154852.54</v>
      </c>
      <c r="E649" s="242">
        <v>123038.66</v>
      </c>
      <c r="F649" s="52">
        <f t="shared" ref="F649:F724" si="188">IF(D649&lt;&gt;0,IF(E649/D649&gt;=100,"&gt;&gt;100",E649/D649*100),"-")</f>
        <v>79.45537089672537</v>
      </c>
    </row>
    <row r="650" spans="1:6" ht="12.75" customHeight="1" x14ac:dyDescent="0.2">
      <c r="A650" s="53" t="s">
        <v>1297</v>
      </c>
      <c r="B650" s="85" t="s">
        <v>1298</v>
      </c>
      <c r="C650" s="50" t="s">
        <v>1297</v>
      </c>
      <c r="D650" s="242">
        <v>1815194.61</v>
      </c>
      <c r="E650" s="242">
        <v>1856480.43</v>
      </c>
      <c r="F650" s="52">
        <f t="shared" si="188"/>
        <v>102.27445695202894</v>
      </c>
    </row>
    <row r="651" spans="1:6" ht="12.75" customHeight="1" x14ac:dyDescent="0.2">
      <c r="A651" s="53" t="s">
        <v>1299</v>
      </c>
      <c r="B651" s="85" t="s">
        <v>1300</v>
      </c>
      <c r="C651" s="50" t="s">
        <v>1299</v>
      </c>
      <c r="D651" s="242">
        <v>1847008.49</v>
      </c>
      <c r="E651" s="242">
        <v>1847080.1</v>
      </c>
      <c r="F651" s="52">
        <f t="shared" si="188"/>
        <v>100.0038770801752</v>
      </c>
    </row>
    <row r="652" spans="1:6" ht="24" x14ac:dyDescent="0.2">
      <c r="A652" s="53">
        <v>11</v>
      </c>
      <c r="B652" s="85" t="s">
        <v>1301</v>
      </c>
      <c r="C652" s="50" t="s">
        <v>1302</v>
      </c>
      <c r="D652" s="51">
        <f t="shared" ref="D652:E652" si="189">+D649+D650-D651</f>
        <v>123038.66000000015</v>
      </c>
      <c r="E652" s="51">
        <f t="shared" si="189"/>
        <v>132438.98999999976</v>
      </c>
      <c r="F652" s="52">
        <f t="shared" si="188"/>
        <v>107.64014335006542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90</v>
      </c>
      <c r="E654" s="262">
        <v>91</v>
      </c>
      <c r="F654" s="52">
        <f t="shared" si="188"/>
        <v>101.11111111111111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81</v>
      </c>
      <c r="E656" s="262">
        <v>76</v>
      </c>
      <c r="F656" s="52">
        <f t="shared" si="188"/>
        <v>93.827160493827151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9265.25</v>
      </c>
      <c r="E675" s="242">
        <v>13575.2</v>
      </c>
      <c r="F675" s="52">
        <f t="shared" si="188"/>
        <v>146.51736326596694</v>
      </c>
    </row>
    <row r="676" spans="1:6" ht="24" x14ac:dyDescent="0.2">
      <c r="A676" s="53">
        <v>63613</v>
      </c>
      <c r="B676" s="232" t="s">
        <v>1350</v>
      </c>
      <c r="C676" s="50" t="s">
        <v>1351</v>
      </c>
      <c r="D676" s="242">
        <v>2392.9899999999998</v>
      </c>
      <c r="E676" s="242">
        <v>5663.02</v>
      </c>
      <c r="F676" s="52">
        <f t="shared" si="188"/>
        <v>236.65038299366068</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115173.89</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5509.38</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250121.48</v>
      </c>
      <c r="E710" s="242">
        <v>250221.89</v>
      </c>
      <c r="F710" s="52">
        <f t="shared" si="188"/>
        <v>100.04014449298796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4720.33</v>
      </c>
      <c r="E716" s="242">
        <v>7427.06</v>
      </c>
      <c r="F716" s="52">
        <f t="shared" si="188"/>
        <v>157.34196549817491</v>
      </c>
    </row>
    <row r="717" spans="1:6" ht="12.75" customHeight="1" x14ac:dyDescent="0.2">
      <c r="A717" s="53">
        <v>31215</v>
      </c>
      <c r="B717" s="85" t="s">
        <v>1414</v>
      </c>
      <c r="C717" s="50" t="s">
        <v>1415</v>
      </c>
      <c r="D717" s="242">
        <v>3251.73</v>
      </c>
      <c r="E717" s="242">
        <v>3185.37</v>
      </c>
      <c r="F717" s="52">
        <f t="shared" si="188"/>
        <v>97.959240158315723</v>
      </c>
    </row>
    <row r="718" spans="1:6" ht="12.75" customHeight="1" x14ac:dyDescent="0.2">
      <c r="A718" s="53">
        <v>32121</v>
      </c>
      <c r="B718" s="85" t="s">
        <v>1416</v>
      </c>
      <c r="C718" s="50" t="s">
        <v>1417</v>
      </c>
      <c r="D718" s="242">
        <v>19172.53</v>
      </c>
      <c r="E718" s="242">
        <v>18487</v>
      </c>
      <c r="F718" s="52">
        <f t="shared" si="188"/>
        <v>96.424415557049599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1009.45</v>
      </c>
      <c r="E720" s="242">
        <v>60</v>
      </c>
      <c r="F720" s="52">
        <f t="shared" si="188"/>
        <v>5.9438307989499233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2873.12</v>
      </c>
      <c r="E725" s="242">
        <v>2792.2</v>
      </c>
      <c r="F725" s="52">
        <f t="shared" ref="F725:F979" si="190">IF(D725&lt;&gt;0,IF(E725/D725&gt;=100,"&gt;&gt;100",E725/D725*100),"-")</f>
        <v>97.18354959068887</v>
      </c>
    </row>
    <row r="726" spans="1:6" ht="12.75" customHeight="1" x14ac:dyDescent="0.2">
      <c r="A726" s="53" t="s">
        <v>1432</v>
      </c>
      <c r="B726" s="85" t="s">
        <v>1433</v>
      </c>
      <c r="C726" s="50" t="s">
        <v>1432</v>
      </c>
      <c r="D726" s="242">
        <v>2179.5300000000002</v>
      </c>
      <c r="E726" s="242">
        <v>1066.53</v>
      </c>
      <c r="F726" s="52">
        <f t="shared" si="190"/>
        <v>48.933944474267385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J262" sqref="J26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218007.38</v>
      </c>
      <c r="E6" s="229">
        <f t="shared" si="0"/>
        <v>268542.88</v>
      </c>
      <c r="F6" s="230">
        <f t="shared" ref="F6:F260" si="1">IF(D6&gt;0,IF(E6/D6&gt;=100,"&gt;&gt;100",E6/D6*100),"-")</f>
        <v>123.18063727934347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81019.86000000003</v>
      </c>
      <c r="E7" s="104">
        <f t="shared" si="2"/>
        <v>126577.76999999999</v>
      </c>
      <c r="F7" s="93">
        <f t="shared" si="1"/>
        <v>156.23054643639219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13250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13250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81019.86000000003</v>
      </c>
      <c r="E12" s="104">
        <f t="shared" si="3"/>
        <v>113327.76999999999</v>
      </c>
      <c r="F12" s="93">
        <f t="shared" si="1"/>
        <v>139.87653150721312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28028.010000000002</v>
      </c>
      <c r="E13" s="104">
        <f t="shared" si="4"/>
        <v>27565.39</v>
      </c>
      <c r="F13" s="93">
        <f t="shared" si="1"/>
        <v>98.349436866905634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37008.720000000001</v>
      </c>
      <c r="E15" s="247">
        <v>37008.720000000001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8980.7099999999991</v>
      </c>
      <c r="E18" s="247">
        <v>9443.33</v>
      </c>
      <c r="F18" s="93">
        <f t="shared" si="1"/>
        <v>105.15126309612492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52550.900000000023</v>
      </c>
      <c r="E19" s="104">
        <f t="shared" si="5"/>
        <v>63916.609999999986</v>
      </c>
      <c r="F19" s="93">
        <f t="shared" si="1"/>
        <v>121.62800256513202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28730.05</v>
      </c>
      <c r="E20" s="247">
        <v>28956.400000000001</v>
      </c>
      <c r="F20" s="93">
        <f t="shared" si="1"/>
        <v>100.78785104794459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2011.25</v>
      </c>
      <c r="E21" s="247">
        <v>2011.25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20589.5</v>
      </c>
      <c r="E22" s="247">
        <v>19963.41</v>
      </c>
      <c r="F22" s="93">
        <f t="shared" si="1"/>
        <v>96.959178221909227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138.76</v>
      </c>
      <c r="E25" s="247">
        <v>138.76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313258.2</v>
      </c>
      <c r="E26" s="247">
        <v>336324.93</v>
      </c>
      <c r="F26" s="93">
        <f t="shared" si="1"/>
        <v>107.36348801084856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312176.86</v>
      </c>
      <c r="E28" s="247">
        <v>323478.14</v>
      </c>
      <c r="F28" s="93">
        <f t="shared" si="1"/>
        <v>103.62015301198176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21666.670000000002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16163.65</v>
      </c>
      <c r="E30" s="247">
        <v>41163.65</v>
      </c>
      <c r="F30" s="93">
        <f t="shared" si="1"/>
        <v>254.66803599434536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16163.65</v>
      </c>
      <c r="E34" s="247">
        <v>19496.98</v>
      </c>
      <c r="F34" s="93">
        <f t="shared" si="1"/>
        <v>120.62238417684124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440.94999999999982</v>
      </c>
      <c r="E35" s="104">
        <f t="shared" si="7"/>
        <v>179.09999999999945</v>
      </c>
      <c r="F35" s="93">
        <f t="shared" si="1"/>
        <v>40.616849982991162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4826.68</v>
      </c>
      <c r="E36" s="247">
        <v>4826.68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291.44</v>
      </c>
      <c r="E37" s="247">
        <v>291.44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4677.17</v>
      </c>
      <c r="E40" s="247">
        <v>4939.0200000000004</v>
      </c>
      <c r="F40" s="93">
        <f t="shared" si="1"/>
        <v>105.5984708702057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2431.48</v>
      </c>
      <c r="E47" s="247">
        <v>2431.48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2431.48</v>
      </c>
      <c r="E50" s="247">
        <v>2431.48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81164.3</v>
      </c>
      <c r="E54" s="247">
        <v>78845.33</v>
      </c>
      <c r="F54" s="93">
        <f t="shared" si="1"/>
        <v>97.14286946354494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81164.3</v>
      </c>
      <c r="E55" s="247">
        <v>78845.33</v>
      </c>
      <c r="F55" s="93">
        <f t="shared" si="1"/>
        <v>97.14286946354494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136987.51999999999</v>
      </c>
      <c r="E68" s="104">
        <f t="shared" si="13"/>
        <v>141965.10999999999</v>
      </c>
      <c r="F68" s="93">
        <f t="shared" si="1"/>
        <v>103.63360837541988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123038.65999999999</v>
      </c>
      <c r="E69" s="104">
        <f t="shared" si="14"/>
        <v>132438.99</v>
      </c>
      <c r="F69" s="93">
        <f t="shared" si="1"/>
        <v>107.64014335006576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122984.4</v>
      </c>
      <c r="E70" s="104">
        <f t="shared" si="15"/>
        <v>132381.32999999999</v>
      </c>
      <c r="F70" s="93">
        <f t="shared" si="1"/>
        <v>107.64074955848058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122984.4</v>
      </c>
      <c r="E72" s="247">
        <v>132381.32999999999</v>
      </c>
      <c r="F72" s="93">
        <f t="shared" si="1"/>
        <v>107.64074955848058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54.26</v>
      </c>
      <c r="E76" s="247">
        <v>57.66</v>
      </c>
      <c r="F76" s="93">
        <f t="shared" si="1"/>
        <v>106.26612605971249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6773.83</v>
      </c>
      <c r="E78" s="104">
        <f>E79+SUM(E82:E84)-E85+E86</f>
        <v>2365.06</v>
      </c>
      <c r="F78" s="93">
        <f t="shared" si="1"/>
        <v>34.914664229837477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96.4</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6677.43</v>
      </c>
      <c r="E86" s="247">
        <v>2365.06</v>
      </c>
      <c r="F86" s="93">
        <f t="shared" si="1"/>
        <v>35.418716482239418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6827.63</v>
      </c>
      <c r="E146" s="104">
        <f t="shared" si="26"/>
        <v>7161.06</v>
      </c>
      <c r="F146" s="93">
        <f t="shared" si="1"/>
        <v>104.88353938335851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7692.05</v>
      </c>
      <c r="E159" s="247">
        <v>8705.43</v>
      </c>
      <c r="F159" s="93">
        <f t="shared" si="1"/>
        <v>113.17438134177496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864.42</v>
      </c>
      <c r="E163" s="247">
        <v>1544.37</v>
      </c>
      <c r="F163" s="93">
        <f t="shared" si="1"/>
        <v>178.65967932255154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347.4</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347.4</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218007.38</v>
      </c>
      <c r="E175" s="104">
        <f t="shared" si="30"/>
        <v>268542.88</v>
      </c>
      <c r="F175" s="93">
        <f t="shared" si="1"/>
        <v>123.18063727934347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130271.31</v>
      </c>
      <c r="E176" s="104">
        <f t="shared" si="31"/>
        <v>148583.07</v>
      </c>
      <c r="F176" s="93">
        <f t="shared" si="1"/>
        <v>114.05663303761972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130251.31</v>
      </c>
      <c r="E177" s="104">
        <f t="shared" si="32"/>
        <v>148583.07</v>
      </c>
      <c r="F177" s="93">
        <f t="shared" si="1"/>
        <v>114.07414635599442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113305.66</v>
      </c>
      <c r="E178" s="247">
        <v>126884</v>
      </c>
      <c r="F178" s="93">
        <f t="shared" si="1"/>
        <v>111.98381440079868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16945.650000000001</v>
      </c>
      <c r="E179" s="247">
        <v>21699.07</v>
      </c>
      <c r="F179" s="93">
        <f t="shared" si="1"/>
        <v>128.05097473392874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20</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87736.07</v>
      </c>
      <c r="E237" s="104">
        <f t="shared" si="41"/>
        <v>119959.81</v>
      </c>
      <c r="F237" s="93">
        <f t="shared" si="1"/>
        <v>136.72804127196488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81019.86</v>
      </c>
      <c r="E238" s="104">
        <f t="shared" si="42"/>
        <v>126577.77</v>
      </c>
      <c r="F238" s="93">
        <f t="shared" si="1"/>
        <v>156.23054643639227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81019.86</v>
      </c>
      <c r="E239" s="104">
        <f t="shared" si="43"/>
        <v>126577.77</v>
      </c>
      <c r="F239" s="93">
        <f t="shared" si="1"/>
        <v>156.23054643639227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81019.86</v>
      </c>
      <c r="E240" s="247">
        <v>126577.77</v>
      </c>
      <c r="F240" s="93">
        <f t="shared" si="1"/>
        <v>156.23054643639227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-111.42000000000053</v>
      </c>
      <c r="E245" s="104">
        <f t="shared" si="45"/>
        <v>-13779.02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3988.6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3988.6</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4100.0200000000004</v>
      </c>
      <c r="E250" s="104">
        <f t="shared" si="47"/>
        <v>13779.02</v>
      </c>
      <c r="F250" s="93">
        <f t="shared" si="1"/>
        <v>336.07201916088212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7757.82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4100.0200000000004</v>
      </c>
      <c r="E252" s="247">
        <v>6021.2</v>
      </c>
      <c r="F252" s="93">
        <f t="shared" si="1"/>
        <v>146.85782020575508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6827.63</v>
      </c>
      <c r="E255" s="247">
        <v>7161.06</v>
      </c>
      <c r="F255" s="93">
        <f t="shared" si="1"/>
        <v>104.88353938335851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1735811.95</v>
      </c>
      <c r="E259" s="104">
        <f t="shared" si="49"/>
        <v>1986557.51</v>
      </c>
      <c r="F259" s="93">
        <f t="shared" si="1"/>
        <v>114.44543344686618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1735811.95</v>
      </c>
      <c r="E260" s="248">
        <v>1986557.51</v>
      </c>
      <c r="F260" s="97">
        <f t="shared" si="1"/>
        <v>114.44543344686618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7692.05</v>
      </c>
      <c r="E264" s="247">
        <v>8705.43</v>
      </c>
      <c r="F264" s="93">
        <f t="shared" si="50"/>
        <v>113.17438134177496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5909.93</v>
      </c>
      <c r="E268" s="247">
        <v>2254.9699999999998</v>
      </c>
      <c r="F268" s="93">
        <f t="shared" si="50"/>
        <v>38.155612672231307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460.9</v>
      </c>
      <c r="E269" s="247">
        <v>110.09</v>
      </c>
      <c r="F269" s="93">
        <f t="shared" si="50"/>
        <v>23.885875461054461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306.60000000000002</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3333.24</v>
      </c>
      <c r="E287" s="247">
        <v>10314.58</v>
      </c>
      <c r="F287" s="93">
        <f t="shared" si="50"/>
        <v>309.44606448980574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126918.07</v>
      </c>
      <c r="E288" s="247">
        <v>138268.49</v>
      </c>
      <c r="F288" s="93">
        <f t="shared" si="50"/>
        <v>108.94310794357335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20</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1673272.79</v>
      </c>
      <c r="E114" s="81">
        <f t="shared" si="22"/>
        <v>1841774.24</v>
      </c>
      <c r="F114" s="63">
        <f t="shared" si="1"/>
        <v>110.07017212059009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1582124.06</v>
      </c>
      <c r="E115" s="81">
        <f t="shared" si="23"/>
        <v>1742409.14</v>
      </c>
      <c r="F115" s="63">
        <f t="shared" si="1"/>
        <v>110.13100578218878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1582124.06</v>
      </c>
      <c r="E116" s="249">
        <v>1742409.14</v>
      </c>
      <c r="F116" s="63">
        <f t="shared" si="1"/>
        <v>110.13100578218878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91148.73</v>
      </c>
      <c r="E126" s="249">
        <v>99365.1</v>
      </c>
      <c r="F126" s="63">
        <f t="shared" si="1"/>
        <v>109.01424517928007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1673272.79</v>
      </c>
      <c r="E141" s="106">
        <f t="shared" si="28"/>
        <v>1841774.24</v>
      </c>
      <c r="F141" s="82">
        <f t="shared" si="1"/>
        <v>110.07017212059009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13" sqref="E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130271.31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1856457.3699999999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1786388.21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1481730.42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301782.26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2245.84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629.69000000000005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70069.16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1838145.61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1768056.4500000002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1468152.08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297028.84000000003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2245.84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629.69000000000005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70089.16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148583.06999999983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10314.58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10314.58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10314.58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10278.08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36.5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138268.49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138268.49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2025-01-31T08:30:17Z</cp:lastPrinted>
  <dcterms:created xsi:type="dcterms:W3CDTF">2022-04-01T05:14:30Z</dcterms:created>
  <dcterms:modified xsi:type="dcterms:W3CDTF">2025-01-31T08:31:11Z</dcterms:modified>
</cp:coreProperties>
</file>